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<sst xmlns="http://schemas.openxmlformats.org/spreadsheetml/2006/main" count="174" uniqueCount="74">
  <si>
    <t>Lp.</t>
  </si>
  <si>
    <t>Projekt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</si>
  <si>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</si>
  <si>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</si>
  <si>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</si>
  <si>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</si>
  <si>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</si>
  <si>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</si>
  <si>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</si>
  <si>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</si>
  <si>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</si>
  <si>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</si>
  <si>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</si>
  <si>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</si>
  <si>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</si>
  <si>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</si>
  <si>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</si>
  <si>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</si>
  <si>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</si>
  <si>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</si>
  <si>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</si>
  <si>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</si>
  <si>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</si>
  <si>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</si>
  <si>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</si>
  <si>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</si>
  <si>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</si>
  <si>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</si>
  <si>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</si>
  <si>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</si>
  <si>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</si>
  <si>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</si>
  <si>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</si>
  <si>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** środki własne jst, współfinansowanie z budżetu państwa oraz inne</t>
  </si>
  <si>
    <t>2010 r.</t>
  </si>
  <si>
    <t>Klasyfikacja (dział, rozdział)</t>
  </si>
  <si>
    <t>1.4</t>
  </si>
  <si>
    <t xml:space="preserve">2010 r. </t>
  </si>
  <si>
    <t>2.4</t>
  </si>
  <si>
    <t>1.5</t>
  </si>
  <si>
    <t>754     75495</t>
  </si>
  <si>
    <t>754   75495</t>
  </si>
  <si>
    <t>630   63095</t>
  </si>
  <si>
    <t>Kat. interwencji fund. strukt.</t>
  </si>
  <si>
    <r>
      <t xml:space="preserve">Program Operacyjny Europejska Współpraca Terytorialna Republika Czeska - Rzeczpospolita Polska 2007 - 2013  Oś priorytetowa Priorytet I : Wzmacnianie dostępności komunikacyjnyjnej, ochrona środowiska, profilaktyka zagrożeń. Dziedzina wsparcia 1.3. Profilaktyka zagrożeń: </t>
    </r>
    <r>
      <rPr>
        <b/>
        <i/>
        <sz val="7"/>
        <rFont val="Arial"/>
        <family val="2"/>
      </rPr>
      <t>Tworzenie zintegrowanych polsko-czeskich struktur współpracy w zakresie zapobiegania i usuwania skutków klęsk żywiołowych w karkonosko-izerskim pasie transgranicznym.</t>
    </r>
  </si>
  <si>
    <r>
      <t>Program Operacyjny Europejska Współpraca Terytorialna Republika Czeska - Rzeczpospolita Polska 2007 - 2013 Oś priorytetowa Priorytet I : Wzmacnianie dostępności komunikacyjnyjnej, ochrona środowiska, profilaktyka zagrożeń. Dziedzina wsparcia 1.3. Profilaktyka zagrożeń:</t>
    </r>
    <r>
      <rPr>
        <b/>
        <i/>
        <sz val="7"/>
        <rFont val="Arial"/>
        <family val="2"/>
      </rPr>
      <t>System poprawy bezpieczeństwa w Euroregionie Nysa w obszarach górskich.</t>
    </r>
  </si>
  <si>
    <r>
      <t xml:space="preserve">Program Operacyjny Europejska Współpraca Terytorialna Republika Czeska - Rzeczpospolita Polska 2007 - 2013 Oś priorytetowa Priorytet  I I : Poprawa warunków rozwoju przedsiębiorczośći i turystyki Dziedzina wsparcia 2.2. Wspieranie rozwoju turystyki: </t>
    </r>
    <r>
      <rPr>
        <b/>
        <i/>
        <sz val="7"/>
        <rFont val="Arial"/>
        <family val="2"/>
      </rPr>
      <t xml:space="preserve"> Nová Hřebenovka – Nowy Szlak Grzbietowy.</t>
    </r>
  </si>
  <si>
    <r>
      <t xml:space="preserve">Program Operacyjny Europejska Współpraca Terytorialna Republika Czeska - Rzeczpospolita Polska 2007 - 2013  Oś priorytetowa Priorytet I : Wzmacnianie dostępności komunikacyjnyjnej, ochrona środowiska, profilaktyka zagrożeń. Dziedzina wsparcia 1.3. Profilaktyka zagrożeń : </t>
    </r>
    <r>
      <rPr>
        <b/>
        <i/>
        <sz val="7"/>
        <rFont val="Arial"/>
        <family val="2"/>
      </rPr>
      <t>Tworzenie zintegrowanych polsko-czeskich struktur współpracy w zakresie zapobiegania i usuwania skutków klęsk żywiołowych w karkonosko-izerskim pasie transgranicznym.</t>
    </r>
  </si>
  <si>
    <r>
      <t xml:space="preserve">Program Operacyjny Europejska Współpraca Terytorialna Republika Czeska - Rzeczpospolita Polska 2007 - 2013 Oś priorytetowa Priorytet I : Wzmacnianie dostępności komunikacyjnyjnej, ochrona środowiska, profilaktyka zagrożeń. Dziedzina wsparcia 1.3. Profilaktyka zagrożeń : </t>
    </r>
    <r>
      <rPr>
        <b/>
        <i/>
        <sz val="7"/>
        <rFont val="Arial"/>
        <family val="2"/>
      </rPr>
      <t>System poprawy bezpieczeństwa w Euroregionie Nysa w obszarach górskich.</t>
    </r>
  </si>
  <si>
    <t>z tego: 2009 r.</t>
  </si>
  <si>
    <t>2011 r.</t>
  </si>
  <si>
    <t>2012 r. i 2013 r.***</t>
  </si>
  <si>
    <t>2011r.</t>
  </si>
  <si>
    <t>2012 r. i 2013 r. ***</t>
  </si>
  <si>
    <t xml:space="preserve">2011 r. </t>
  </si>
  <si>
    <t xml:space="preserve">2009 r. - 2013 r. </t>
  </si>
  <si>
    <t>Wydatki *na programy i projekty realizowane ze środków pochodzących z funduszy strukturalnych Unii Europejskiej</t>
  </si>
  <si>
    <t>2012 r.</t>
  </si>
  <si>
    <t xml:space="preserve">2013 r. </t>
  </si>
  <si>
    <r>
      <t>Program Operacyjny Kapitał Ludzki Priorytet Priorytet VII Promocja integracji społecznej                                                                                                                                                                                                                                                        Działanie</t>
    </r>
    <r>
      <rPr>
        <b/>
        <i/>
        <sz val="7"/>
        <rFont val="Arial"/>
        <family val="2"/>
      </rPr>
      <t xml:space="preserve"> 7.3. Inicjatywy lokalne na rzecz aktywnej integracji </t>
    </r>
  </si>
  <si>
    <t>852          85219</t>
  </si>
  <si>
    <t>2.6</t>
  </si>
  <si>
    <t>2.7</t>
  </si>
  <si>
    <r>
      <t xml:space="preserve">Program Operacyjny Kapitał Ludzki Priorytet VII - Promocja integracji społecznej,Działanie 7.1 - Rozwój iupowszechnianie aktywnej integracji                                                                                                            Poddziałanie  </t>
    </r>
    <r>
      <rPr>
        <b/>
        <i/>
        <sz val="7"/>
        <rFont val="Arial"/>
        <family val="2"/>
      </rPr>
      <t xml:space="preserve">7.1.1. - Rozwój i upowszechnianie aktywnej integracji przez ośrodki pomocy społecznej </t>
    </r>
  </si>
  <si>
    <r>
      <t>Regionalny Program Operacyjny dla  Województwa Dolnoślaskiego na lata  2007 - 2013                                                                                                                                                                                                          Priorytet 3 Transport  Działanie 3.1 Infrastruktura drogowa :</t>
    </r>
    <r>
      <rPr>
        <b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Przebudowa ulicy 11 Listopada w Szklarskiej Porębie</t>
    </r>
  </si>
  <si>
    <t>1 280 131, 35</t>
  </si>
  <si>
    <r>
      <t xml:space="preserve">Program Operacyjny Kapitał Ludzki Priorytet IX Rozwój wykształcenia i kompetencjii w regionach                                                                                                                                                                                                                                                                                                                                                  Działanie 9.5 </t>
    </r>
    <r>
      <rPr>
        <b/>
        <i/>
        <sz val="7"/>
        <rFont val="Arial"/>
        <family val="2"/>
      </rPr>
      <t xml:space="preserve">Oddolne inicjatywy edukacyjne na obszarach wiejskich </t>
    </r>
  </si>
  <si>
    <t>*** rok 2013 do wykorzystania fakultatywnego</t>
  </si>
  <si>
    <t>* wydatki obejmują wydatki bieżące oraz majątkowe</t>
  </si>
  <si>
    <r>
      <t xml:space="preserve">Program Operacyjny Europejska Współpraca Terytorialna Republika Czeska - Rzeczpospolita Polska 2007 - 2013 Oś priorytetowa Priorytet I I : Poprawa warunków rozwoju przedsiębiorczośći i turystyki Dziedzina wsparcia 2.2. Wspieranie rozwoju turystyki : </t>
    </r>
    <r>
      <rPr>
        <i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Nová Hřebenovka – Nowy Szlak Grzbietowy.</t>
    </r>
  </si>
  <si>
    <t>600              60016</t>
  </si>
  <si>
    <r>
      <t>Program Operacyjny Europejska Współpraca Terytorialna Republika Czeska - Rzeczpospolita Polska 2007 - 2013 Oś priorytetowa Priorytet I : Wzmacnianie dostępności komunikacyjnyjnej, ochrona środowiska, profilaktyka zagrożeń. Dziedzina wsparcia 1.3. Profilaktyka zagrożeń:</t>
    </r>
    <r>
      <rPr>
        <b/>
        <i/>
        <sz val="7"/>
        <rFont val="Arial"/>
        <family val="2"/>
      </rPr>
      <t>Współpraca i wymina doświadczeń między strażakami między strażakami w gminach Lanov i Szklarska Poręba.</t>
    </r>
  </si>
  <si>
    <t>2.8</t>
  </si>
  <si>
    <r>
      <t xml:space="preserve">                                                                                    </t>
    </r>
    <r>
      <rPr>
        <sz val="12"/>
        <rFont val="Arial"/>
        <family val="2"/>
      </rPr>
      <t xml:space="preserve">    Załącznik nr 1 do Uchwały   /  Rady Miejskiej w Szklarskiej Porębie z dnia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</si>
</sst>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4" fontId="7" fillId="2" borderId="2" xfId="17" applyNumberFormat="1" applyFont="1" applyFill="1" applyBorder="1" applyAlignment="1">
      <alignment horizontal="center" vertical="center" wrapText="1"/>
      <protection/>
    </xf>
    <xf numFmtId="0" fontId="0" fillId="3" borderId="0" xfId="0" applyFill="1" applyAlignment="1">
      <alignment/>
    </xf>
    <xf numFmtId="0" fontId="3" fillId="0" borderId="0" xfId="17" applyFont="1" applyBorder="1">
      <alignment/>
      <protection/>
    </xf>
    <xf numFmtId="0" fontId="5" fillId="0" borderId="0" xfId="17" applyFont="1" applyBorder="1">
      <alignment/>
      <protection/>
    </xf>
    <xf numFmtId="0" fontId="6" fillId="0" borderId="0" xfId="17" applyFont="1" applyBorder="1">
      <alignment/>
      <protection/>
    </xf>
    <xf numFmtId="4" fontId="3" fillId="0" borderId="0" xfId="17" applyNumberFormat="1" applyFont="1" applyBorder="1">
      <alignment/>
      <protection/>
    </xf>
    <xf numFmtId="0" fontId="3" fillId="0" borderId="3" xfId="17" applyFont="1" applyBorder="1">
      <alignment/>
      <protection/>
    </xf>
    <xf numFmtId="4" fontId="3" fillId="0" borderId="4" xfId="17" applyNumberFormat="1" applyFont="1" applyBorder="1">
      <alignment/>
      <protection/>
    </xf>
    <xf numFmtId="1" fontId="4" fillId="0" borderId="2" xfId="17" applyNumberFormat="1" applyFont="1" applyBorder="1" applyAlignment="1">
      <alignment horizontal="center" vertical="center"/>
      <protection/>
    </xf>
    <xf numFmtId="1" fontId="4" fillId="0" borderId="0" xfId="0" applyNumberFormat="1" applyFont="1" applyAlignment="1">
      <alignment/>
    </xf>
    <xf numFmtId="0" fontId="3" fillId="0" borderId="0" xfId="17" applyNumberFormat="1" applyFont="1" applyBorder="1">
      <alignment/>
      <protection/>
    </xf>
    <xf numFmtId="0" fontId="0" fillId="0" borderId="0" xfId="0" applyNumberFormat="1" applyAlignment="1">
      <alignment/>
    </xf>
    <xf numFmtId="0" fontId="8" fillId="2" borderId="2" xfId="17" applyFont="1" applyFill="1" applyBorder="1" applyAlignment="1">
      <alignment horizontal="center" vertical="center" wrapText="1"/>
      <protection/>
    </xf>
    <xf numFmtId="0" fontId="7" fillId="2" borderId="5" xfId="17" applyFont="1" applyFill="1" applyBorder="1" applyAlignment="1">
      <alignment horizontal="center"/>
      <protection/>
    </xf>
    <xf numFmtId="0" fontId="7" fillId="2" borderId="2" xfId="17" applyFont="1" applyFill="1" applyBorder="1" applyAlignment="1">
      <alignment wrapText="1"/>
      <protection/>
    </xf>
    <xf numFmtId="4" fontId="7" fillId="2" borderId="5" xfId="17" applyNumberFormat="1" applyFont="1" applyFill="1" applyBorder="1">
      <alignment/>
      <protection/>
    </xf>
    <xf numFmtId="0" fontId="7" fillId="2" borderId="5" xfId="17" applyFont="1" applyFill="1" applyBorder="1">
      <alignment/>
      <protection/>
    </xf>
    <xf numFmtId="0" fontId="5" fillId="0" borderId="2" xfId="17" applyFont="1" applyBorder="1">
      <alignment/>
      <protection/>
    </xf>
    <xf numFmtId="0" fontId="5" fillId="0" borderId="6" xfId="17" applyFont="1" applyBorder="1">
      <alignment/>
      <protection/>
    </xf>
    <xf numFmtId="4" fontId="5" fillId="0" borderId="6" xfId="17" applyNumberFormat="1" applyFont="1" applyBorder="1">
      <alignment/>
      <protection/>
    </xf>
    <xf numFmtId="4" fontId="5" fillId="0" borderId="6" xfId="17" applyNumberFormat="1" applyFont="1" applyBorder="1" applyAlignment="1">
      <alignment horizontal="right"/>
      <protection/>
    </xf>
    <xf numFmtId="0" fontId="5" fillId="0" borderId="2" xfId="17" applyFont="1" applyBorder="1" applyAlignment="1">
      <alignment/>
      <protection/>
    </xf>
    <xf numFmtId="4" fontId="5" fillId="0" borderId="2" xfId="17" applyNumberFormat="1" applyFont="1" applyBorder="1">
      <alignment/>
      <protection/>
    </xf>
    <xf numFmtId="4" fontId="5" fillId="0" borderId="2" xfId="17" applyNumberFormat="1" applyFont="1" applyBorder="1" applyAlignment="1">
      <alignment/>
      <protection/>
    </xf>
    <xf numFmtId="0" fontId="5" fillId="0" borderId="5" xfId="17" applyFont="1" applyBorder="1" applyAlignment="1">
      <alignment/>
      <protection/>
    </xf>
    <xf numFmtId="4" fontId="5" fillId="0" borderId="5" xfId="17" applyNumberFormat="1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4" fontId="5" fillId="0" borderId="2" xfId="17" applyNumberFormat="1" applyFont="1" applyBorder="1" applyAlignment="1">
      <alignment horizontal="center"/>
      <protection/>
    </xf>
    <xf numFmtId="4" fontId="7" fillId="2" borderId="2" xfId="17" applyNumberFormat="1" applyFont="1" applyFill="1" applyBorder="1">
      <alignment/>
      <protection/>
    </xf>
    <xf numFmtId="0" fontId="7" fillId="2" borderId="2" xfId="17" applyFont="1" applyFill="1" applyBorder="1">
      <alignment/>
      <protection/>
    </xf>
    <xf numFmtId="0" fontId="5" fillId="0" borderId="0" xfId="17" applyFont="1">
      <alignment/>
      <protection/>
    </xf>
    <xf numFmtId="4" fontId="5" fillId="0" borderId="0" xfId="17" applyNumberFormat="1" applyFont="1">
      <alignment/>
      <protection/>
    </xf>
    <xf numFmtId="0" fontId="9" fillId="0" borderId="0" xfId="17" applyFont="1">
      <alignment/>
      <protection/>
    </xf>
    <xf numFmtId="0" fontId="9" fillId="0" borderId="1" xfId="17" applyFont="1" applyBorder="1">
      <alignment/>
      <protection/>
    </xf>
    <xf numFmtId="0" fontId="9" fillId="0" borderId="0" xfId="17" applyNumberFormat="1" applyFont="1">
      <alignment/>
      <protection/>
    </xf>
    <xf numFmtId="4" fontId="9" fillId="0" borderId="0" xfId="17" applyNumberFormat="1" applyFont="1">
      <alignment/>
      <protection/>
    </xf>
    <xf numFmtId="0" fontId="5" fillId="0" borderId="1" xfId="17" applyFont="1" applyBorder="1">
      <alignment/>
      <protection/>
    </xf>
    <xf numFmtId="0" fontId="5" fillId="0" borderId="0" xfId="17" applyNumberFormat="1" applyFont="1">
      <alignment/>
      <protection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0" xfId="0" applyFill="1" applyAlignment="1">
      <alignment/>
    </xf>
    <xf numFmtId="0" fontId="7" fillId="2" borderId="2" xfId="17" applyFont="1" applyFill="1" applyBorder="1" applyAlignment="1">
      <alignment horizontal="center"/>
      <protection/>
    </xf>
    <xf numFmtId="4" fontId="5" fillId="0" borderId="2" xfId="17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7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1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17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2" xfId="17" applyFont="1" applyFill="1" applyBorder="1" applyAlignment="1">
      <alignment horizontal="center"/>
      <protection/>
    </xf>
    <xf numFmtId="0" fontId="5" fillId="0" borderId="2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2" xfId="17" applyNumberFormat="1" applyFont="1" applyBorder="1" applyAlignment="1">
      <alignment horizontal="center" vertical="center" wrapText="1"/>
      <protection/>
    </xf>
    <xf numFmtId="0" fontId="5" fillId="0" borderId="2" xfId="0" applyNumberFormat="1" applyFont="1" applyBorder="1" applyAlignment="1">
      <alignment horizontal="center" vertical="center" wrapText="1"/>
    </xf>
    <xf numFmtId="0" fontId="12" fillId="0" borderId="3" xfId="17" applyFont="1" applyBorder="1" applyAlignment="1">
      <alignment horizontal="center"/>
      <protection/>
    </xf>
    <xf numFmtId="0" fontId="12" fillId="0" borderId="0" xfId="17" applyFont="1" applyBorder="1" applyAlignment="1">
      <alignment horizontal="center"/>
      <protection/>
    </xf>
    <xf numFmtId="0" fontId="12" fillId="0" borderId="4" xfId="17" applyFont="1" applyBorder="1" applyAlignment="1">
      <alignment horizontal="center"/>
      <protection/>
    </xf>
    <xf numFmtId="0" fontId="7" fillId="2" borderId="2" xfId="17" applyFont="1" applyFill="1" applyBorder="1" applyAlignment="1">
      <alignment horizontal="center" vertical="center"/>
      <protection/>
    </xf>
    <xf numFmtId="0" fontId="7" fillId="2" borderId="2" xfId="17" applyFont="1" applyFill="1" applyBorder="1" applyAlignment="1">
      <alignment horizontal="center" vertical="center" wrapText="1"/>
      <protection/>
    </xf>
    <xf numFmtId="0" fontId="7" fillId="2" borderId="2" xfId="17" applyNumberFormat="1" applyFont="1" applyFill="1" applyBorder="1" applyAlignment="1">
      <alignment horizontal="center" vertical="center" wrapText="1"/>
      <protection/>
    </xf>
    <xf numFmtId="4" fontId="7" fillId="2" borderId="2" xfId="17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9" fillId="0" borderId="0" xfId="17" applyFont="1" applyAlignment="1">
      <alignment horizontal="left"/>
      <protection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7" fillId="2" borderId="18" xfId="17" applyFont="1" applyFill="1" applyBorder="1" applyAlignment="1">
      <alignment horizontal="center"/>
      <protection/>
    </xf>
    <xf numFmtId="0" fontId="7" fillId="2" borderId="19" xfId="17" applyFont="1" applyFill="1" applyBorder="1" applyAlignment="1">
      <alignment horizontal="center"/>
      <protection/>
    </xf>
    <xf numFmtId="0" fontId="5" fillId="0" borderId="20" xfId="17" applyFont="1" applyBorder="1" applyAlignment="1">
      <alignment horizontal="center" vertical="center" wrapText="1"/>
      <protection/>
    </xf>
    <xf numFmtId="0" fontId="5" fillId="0" borderId="21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5" fillId="0" borderId="22" xfId="17" applyFont="1" applyBorder="1" applyAlignment="1">
      <alignment horizontal="center" vertical="center" wrapText="1"/>
      <protection/>
    </xf>
    <xf numFmtId="0" fontId="5" fillId="0" borderId="23" xfId="17" applyFont="1" applyBorder="1" applyAlignment="1">
      <alignment horizontal="center" vertical="center" wrapText="1"/>
      <protection/>
    </xf>
    <xf numFmtId="0" fontId="5" fillId="0" borderId="24" xfId="17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5" fillId="0" borderId="24" xfId="17" applyNumberFormat="1" applyFont="1" applyBorder="1" applyAlignment="1">
      <alignment horizontal="center" vertical="center" wrapText="1"/>
      <protection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1" fillId="0" borderId="3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0" fontId="7" fillId="2" borderId="14" xfId="17" applyFont="1" applyFill="1" applyBorder="1" applyAlignment="1">
      <alignment horizontal="center" vertical="center"/>
      <protection/>
    </xf>
    <xf numFmtId="0" fontId="7" fillId="2" borderId="14" xfId="17" applyFont="1" applyFill="1" applyBorder="1" applyAlignment="1">
      <alignment horizontal="center" vertical="center" wrapText="1"/>
      <protection/>
    </xf>
    <xf numFmtId="0" fontId="7" fillId="2" borderId="14" xfId="17" applyNumberFormat="1" applyFont="1" applyFill="1" applyBorder="1" applyAlignment="1">
      <alignment horizontal="center" vertical="center" wrapText="1"/>
      <protection/>
    </xf>
    <xf numFmtId="4" fontId="7" fillId="2" borderId="14" xfId="17" applyNumberFormat="1" applyFont="1" applyFill="1" applyBorder="1" applyAlignment="1">
      <alignment horizontal="center" vertical="center" wrapText="1"/>
      <protection/>
    </xf>
    <xf numFmtId="0" fontId="5" fillId="0" borderId="15" xfId="17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="120" zoomScaleNormal="120" zoomScaleSheetLayoutView="125" workbookViewId="0" topLeftCell="A64">
      <selection activeCell="C85" sqref="C85:Q88"/>
    </sheetView>
  </sheetViews>
  <sheetFormatPr defaultColWidth="9.140625" defaultRowHeight="12.75"/>
  <cols>
    <col min="1" max="1" width="3.8515625" style="0" customWidth="1"/>
    <col min="2" max="2" width="11.00390625" style="3" customWidth="1"/>
    <col min="3" max="3" width="5.28125" style="4" customWidth="1"/>
    <col min="4" max="4" width="5.140625" style="16" customWidth="1"/>
    <col min="5" max="5" width="9.421875" style="1" customWidth="1"/>
    <col min="6" max="6" width="9.140625" style="1" customWidth="1"/>
    <col min="7" max="7" width="9.421875" style="1" bestFit="1" customWidth="1"/>
    <col min="8" max="8" width="9.00390625" style="0" customWidth="1"/>
    <col min="9" max="9" width="9.421875" style="1" customWidth="1"/>
    <col min="10" max="10" width="9.57421875" style="1" customWidth="1"/>
    <col min="11" max="11" width="5.57421875" style="0" customWidth="1"/>
    <col min="12" max="12" width="7.8515625" style="1" customWidth="1"/>
    <col min="13" max="13" width="9.8515625" style="1" customWidth="1"/>
    <col min="14" max="14" width="9.421875" style="0" customWidth="1"/>
    <col min="15" max="15" width="9.57421875" style="0" customWidth="1"/>
    <col min="16" max="16" width="5.7109375" style="0" customWidth="1"/>
    <col min="17" max="17" width="10.00390625" style="1" bestFit="1" customWidth="1"/>
  </cols>
  <sheetData>
    <row r="1" spans="1:17" ht="23.25" customHeight="1">
      <c r="A1" s="80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21.75" customHeight="1">
      <c r="A2" s="70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23.25" customHeight="1">
      <c r="A3" s="11"/>
      <c r="B3" s="8"/>
      <c r="C3" s="9"/>
      <c r="D3" s="15"/>
      <c r="E3" s="10"/>
      <c r="F3" s="10"/>
      <c r="G3" s="10"/>
      <c r="H3" s="7"/>
      <c r="I3" s="10"/>
      <c r="J3" s="10"/>
      <c r="K3" s="7"/>
      <c r="L3" s="10"/>
      <c r="M3" s="10"/>
      <c r="N3" s="7"/>
      <c r="O3" s="7"/>
      <c r="P3" s="7"/>
      <c r="Q3" s="12"/>
    </row>
    <row r="4" spans="1:17" ht="16.5" customHeight="1">
      <c r="A4" s="73" t="s">
        <v>0</v>
      </c>
      <c r="B4" s="73" t="s">
        <v>1</v>
      </c>
      <c r="C4" s="74" t="s">
        <v>43</v>
      </c>
      <c r="D4" s="75" t="s">
        <v>35</v>
      </c>
      <c r="E4" s="76" t="s">
        <v>2</v>
      </c>
      <c r="F4" s="73" t="s">
        <v>3</v>
      </c>
      <c r="G4" s="73"/>
      <c r="H4" s="73" t="s">
        <v>4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ht="12.75">
      <c r="A5" s="73"/>
      <c r="B5" s="73"/>
      <c r="C5" s="74"/>
      <c r="D5" s="75"/>
      <c r="E5" s="76"/>
      <c r="F5" s="76" t="s">
        <v>5</v>
      </c>
      <c r="G5" s="76" t="s">
        <v>6</v>
      </c>
      <c r="H5" s="73" t="s">
        <v>55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73"/>
      <c r="B6" s="73"/>
      <c r="C6" s="74"/>
      <c r="D6" s="75"/>
      <c r="E6" s="76"/>
      <c r="F6" s="76"/>
      <c r="G6" s="76"/>
      <c r="H6" s="74" t="s">
        <v>7</v>
      </c>
      <c r="I6" s="73" t="s">
        <v>8</v>
      </c>
      <c r="J6" s="73"/>
      <c r="K6" s="73"/>
      <c r="L6" s="73"/>
      <c r="M6" s="73"/>
      <c r="N6" s="73"/>
      <c r="O6" s="73"/>
      <c r="P6" s="73"/>
      <c r="Q6" s="73"/>
    </row>
    <row r="7" spans="1:17" ht="12.75">
      <c r="A7" s="73"/>
      <c r="B7" s="73"/>
      <c r="C7" s="74"/>
      <c r="D7" s="75"/>
      <c r="E7" s="76"/>
      <c r="F7" s="76"/>
      <c r="G7" s="76"/>
      <c r="H7" s="74"/>
      <c r="I7" s="73" t="s">
        <v>9</v>
      </c>
      <c r="J7" s="73"/>
      <c r="K7" s="73"/>
      <c r="L7" s="73"/>
      <c r="M7" s="73" t="s">
        <v>10</v>
      </c>
      <c r="N7" s="73"/>
      <c r="O7" s="73"/>
      <c r="P7" s="73"/>
      <c r="Q7" s="73"/>
    </row>
    <row r="8" spans="1:17" ht="12.75">
      <c r="A8" s="73"/>
      <c r="B8" s="73"/>
      <c r="C8" s="74"/>
      <c r="D8" s="75"/>
      <c r="E8" s="76"/>
      <c r="F8" s="76"/>
      <c r="G8" s="76"/>
      <c r="H8" s="74"/>
      <c r="I8" s="76" t="s">
        <v>11</v>
      </c>
      <c r="J8" s="73" t="s">
        <v>12</v>
      </c>
      <c r="K8" s="73"/>
      <c r="L8" s="73"/>
      <c r="M8" s="76" t="s">
        <v>13</v>
      </c>
      <c r="N8" s="74" t="s">
        <v>12</v>
      </c>
      <c r="O8" s="74"/>
      <c r="P8" s="74"/>
      <c r="Q8" s="74"/>
    </row>
    <row r="9" spans="1:17" ht="48.75" customHeight="1">
      <c r="A9" s="73"/>
      <c r="B9" s="73"/>
      <c r="C9" s="74"/>
      <c r="D9" s="75"/>
      <c r="E9" s="76"/>
      <c r="F9" s="76"/>
      <c r="G9" s="76"/>
      <c r="H9" s="74"/>
      <c r="I9" s="76"/>
      <c r="J9" s="5" t="s">
        <v>14</v>
      </c>
      <c r="K9" s="17" t="s">
        <v>15</v>
      </c>
      <c r="L9" s="5" t="s">
        <v>16</v>
      </c>
      <c r="M9" s="76"/>
      <c r="N9" s="17" t="s">
        <v>17</v>
      </c>
      <c r="O9" s="17" t="s">
        <v>14</v>
      </c>
      <c r="P9" s="17" t="s">
        <v>15</v>
      </c>
      <c r="Q9" s="5" t="s">
        <v>18</v>
      </c>
    </row>
    <row r="10" spans="1:17" s="14" customFormat="1" ht="16.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</row>
    <row r="11" spans="1:18" s="2" customFormat="1" ht="38.25" customHeight="1">
      <c r="A11" s="48">
        <v>1</v>
      </c>
      <c r="B11" s="19" t="s">
        <v>19</v>
      </c>
      <c r="C11" s="64" t="s">
        <v>20</v>
      </c>
      <c r="D11" s="64"/>
      <c r="E11" s="33">
        <f aca="true" t="shared" si="0" ref="E11:J11">SUM(E16,E25,E34,E43,E52)</f>
        <v>8282000</v>
      </c>
      <c r="F11" s="33">
        <f t="shared" si="0"/>
        <v>3692300</v>
      </c>
      <c r="G11" s="33">
        <f t="shared" si="0"/>
        <v>4589700</v>
      </c>
      <c r="H11" s="33">
        <f t="shared" si="0"/>
        <v>8282000</v>
      </c>
      <c r="I11" s="33">
        <f t="shared" si="0"/>
        <v>3692300</v>
      </c>
      <c r="J11" s="33">
        <f t="shared" si="0"/>
        <v>3500000</v>
      </c>
      <c r="K11" s="34"/>
      <c r="L11" s="33">
        <f>SUM(L16,L25,L34,L43,L52)</f>
        <v>192300</v>
      </c>
      <c r="M11" s="33">
        <f>SUM(M16,M25,M34,M43,M52)</f>
        <v>4589700</v>
      </c>
      <c r="N11" s="34"/>
      <c r="O11" s="33">
        <f>SUM(O16,O25,O34,O43,O52)</f>
        <v>3500000</v>
      </c>
      <c r="P11" s="34"/>
      <c r="Q11" s="33">
        <f>SUM(Q16,Q25,Q34,Q43,Q52)</f>
        <v>1089700</v>
      </c>
      <c r="R11" s="6"/>
    </row>
    <row r="12" spans="1:18" s="2" customFormat="1" ht="12.75" customHeight="1">
      <c r="A12" s="65" t="s">
        <v>21</v>
      </c>
      <c r="B12" s="22" t="s">
        <v>22</v>
      </c>
      <c r="C12" s="66" t="s">
        <v>64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"/>
    </row>
    <row r="13" spans="1:18" s="2" customFormat="1" ht="12.75" customHeight="1">
      <c r="A13" s="65"/>
      <c r="B13" s="22" t="s">
        <v>23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"/>
    </row>
    <row r="14" spans="1:18" s="2" customFormat="1" ht="12.75" customHeight="1">
      <c r="A14" s="65"/>
      <c r="B14" s="22" t="s">
        <v>24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"/>
    </row>
    <row r="15" spans="1:18" s="2" customFormat="1" ht="13.5" customHeight="1">
      <c r="A15" s="65"/>
      <c r="B15" s="22" t="s">
        <v>25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"/>
    </row>
    <row r="16" spans="1:18" s="2" customFormat="1" ht="12" customHeight="1">
      <c r="A16" s="65"/>
      <c r="B16" s="22" t="s">
        <v>26</v>
      </c>
      <c r="C16" s="65">
        <v>23</v>
      </c>
      <c r="D16" s="68" t="s">
        <v>70</v>
      </c>
      <c r="E16" s="27">
        <v>7000000</v>
      </c>
      <c r="F16" s="49">
        <v>3500000</v>
      </c>
      <c r="G16" s="27">
        <v>3500000</v>
      </c>
      <c r="H16" s="49">
        <v>7000000</v>
      </c>
      <c r="I16" s="27">
        <v>3500000</v>
      </c>
      <c r="J16" s="27">
        <v>3500000</v>
      </c>
      <c r="K16" s="22"/>
      <c r="L16" s="27"/>
      <c r="M16" s="27">
        <v>3500000</v>
      </c>
      <c r="N16" s="22"/>
      <c r="O16" s="27">
        <v>3500000</v>
      </c>
      <c r="P16" s="22"/>
      <c r="Q16" s="27"/>
      <c r="R16" s="6"/>
    </row>
    <row r="17" spans="1:18" s="2" customFormat="1" ht="13.5" customHeight="1">
      <c r="A17" s="65"/>
      <c r="B17" s="22" t="s">
        <v>49</v>
      </c>
      <c r="C17" s="67"/>
      <c r="D17" s="69"/>
      <c r="E17" s="27">
        <v>7000000</v>
      </c>
      <c r="F17" s="49">
        <v>3500000</v>
      </c>
      <c r="G17" s="27">
        <v>3500000</v>
      </c>
      <c r="H17" s="49">
        <v>7000000</v>
      </c>
      <c r="I17" s="27">
        <v>3500000</v>
      </c>
      <c r="J17" s="27">
        <v>3500000</v>
      </c>
      <c r="K17" s="22"/>
      <c r="L17" s="27"/>
      <c r="M17" s="27">
        <v>3500000</v>
      </c>
      <c r="N17" s="22"/>
      <c r="O17" s="27">
        <v>3500000</v>
      </c>
      <c r="P17" s="22"/>
      <c r="Q17" s="27"/>
      <c r="R17" s="6"/>
    </row>
    <row r="18" spans="1:18" s="2" customFormat="1" ht="12.75" customHeight="1">
      <c r="A18" s="65"/>
      <c r="B18" s="27" t="s">
        <v>34</v>
      </c>
      <c r="C18" s="67"/>
      <c r="D18" s="69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6"/>
    </row>
    <row r="19" spans="1:18" s="2" customFormat="1" ht="11.25" customHeight="1">
      <c r="A19" s="65"/>
      <c r="B19" s="22" t="s">
        <v>50</v>
      </c>
      <c r="C19" s="67"/>
      <c r="D19" s="69"/>
      <c r="E19" s="27"/>
      <c r="F19" s="45"/>
      <c r="G19" s="45"/>
      <c r="H19" s="46"/>
      <c r="I19" s="45"/>
      <c r="J19" s="28"/>
      <c r="K19" s="26"/>
      <c r="L19" s="45"/>
      <c r="M19" s="45"/>
      <c r="N19" s="26"/>
      <c r="O19" s="26"/>
      <c r="P19" s="26"/>
      <c r="Q19" s="45"/>
      <c r="R19" s="6"/>
    </row>
    <row r="20" spans="1:17" s="47" customFormat="1" ht="12" customHeight="1">
      <c r="A20" s="65"/>
      <c r="B20" s="22" t="s">
        <v>51</v>
      </c>
      <c r="C20" s="67"/>
      <c r="D20" s="69"/>
      <c r="E20" s="27"/>
      <c r="F20" s="27"/>
      <c r="G20" s="27"/>
      <c r="H20" s="26"/>
      <c r="I20" s="28"/>
      <c r="J20" s="28"/>
      <c r="K20" s="26"/>
      <c r="L20" s="28"/>
      <c r="M20" s="28"/>
      <c r="N20" s="26"/>
      <c r="O20" s="26"/>
      <c r="P20" s="26"/>
      <c r="Q20" s="28"/>
    </row>
    <row r="21" spans="1:17" ht="11.25" customHeight="1">
      <c r="A21" s="65" t="s">
        <v>27</v>
      </c>
      <c r="B21" s="22" t="s">
        <v>22</v>
      </c>
      <c r="C21" s="66" t="s">
        <v>44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11.25" customHeight="1">
      <c r="A22" s="65"/>
      <c r="B22" s="22" t="s">
        <v>23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ht="11.25" customHeight="1">
      <c r="A23" s="65"/>
      <c r="B23" s="22" t="s">
        <v>24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9.75" customHeight="1">
      <c r="A24" s="65"/>
      <c r="B24" s="22" t="s">
        <v>25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11.25" customHeight="1">
      <c r="A25" s="65"/>
      <c r="B25" s="22" t="s">
        <v>26</v>
      </c>
      <c r="C25" s="65">
        <v>53</v>
      </c>
      <c r="D25" s="68" t="s">
        <v>40</v>
      </c>
      <c r="E25" s="27">
        <v>620000</v>
      </c>
      <c r="F25" s="49">
        <v>93000</v>
      </c>
      <c r="G25" s="27">
        <v>527000</v>
      </c>
      <c r="H25" s="49">
        <v>620000</v>
      </c>
      <c r="I25" s="27">
        <v>93000</v>
      </c>
      <c r="J25" s="27"/>
      <c r="K25" s="22"/>
      <c r="L25" s="27">
        <v>93000</v>
      </c>
      <c r="M25" s="27">
        <v>527000</v>
      </c>
      <c r="N25" s="22"/>
      <c r="O25" s="22"/>
      <c r="P25" s="22"/>
      <c r="Q25" s="27">
        <v>527000</v>
      </c>
    </row>
    <row r="26" spans="1:17" ht="15" customHeight="1">
      <c r="A26" s="65"/>
      <c r="B26" s="22" t="s">
        <v>49</v>
      </c>
      <c r="C26" s="67"/>
      <c r="D26" s="69"/>
      <c r="E26" s="27"/>
      <c r="F26" s="27"/>
      <c r="G26" s="27"/>
      <c r="H26" s="28"/>
      <c r="I26" s="28"/>
      <c r="J26" s="28"/>
      <c r="K26" s="26"/>
      <c r="L26" s="28"/>
      <c r="M26" s="28"/>
      <c r="N26" s="26"/>
      <c r="O26" s="26"/>
      <c r="P26" s="26"/>
      <c r="Q26" s="28"/>
    </row>
    <row r="27" spans="1:17" s="1" customFormat="1" ht="14.25" customHeight="1">
      <c r="A27" s="65"/>
      <c r="B27" s="27" t="s">
        <v>34</v>
      </c>
      <c r="C27" s="67"/>
      <c r="D27" s="69"/>
      <c r="E27" s="27">
        <v>620000</v>
      </c>
      <c r="F27" s="27">
        <v>93000</v>
      </c>
      <c r="G27" s="27">
        <v>527000</v>
      </c>
      <c r="H27" s="28">
        <v>620000</v>
      </c>
      <c r="I27" s="28">
        <v>93000</v>
      </c>
      <c r="J27" s="28"/>
      <c r="K27" s="28"/>
      <c r="L27" s="28">
        <v>93000</v>
      </c>
      <c r="M27" s="28">
        <v>527000</v>
      </c>
      <c r="N27" s="28"/>
      <c r="O27" s="28"/>
      <c r="P27" s="28"/>
      <c r="Q27" s="28">
        <v>527000</v>
      </c>
    </row>
    <row r="28" spans="1:17" ht="13.5" customHeight="1">
      <c r="A28" s="65"/>
      <c r="B28" s="22" t="s">
        <v>50</v>
      </c>
      <c r="C28" s="67"/>
      <c r="D28" s="69"/>
      <c r="E28" s="27"/>
      <c r="F28" s="45"/>
      <c r="G28" s="45"/>
      <c r="H28" s="46"/>
      <c r="I28" s="45"/>
      <c r="J28" s="28"/>
      <c r="K28" s="26"/>
      <c r="L28" s="45"/>
      <c r="M28" s="45"/>
      <c r="N28" s="26"/>
      <c r="O28" s="26"/>
      <c r="P28" s="26"/>
      <c r="Q28" s="45"/>
    </row>
    <row r="29" spans="1:17" ht="16.5" customHeight="1">
      <c r="A29" s="65"/>
      <c r="B29" s="22" t="s">
        <v>51</v>
      </c>
      <c r="C29" s="67"/>
      <c r="D29" s="69"/>
      <c r="E29" s="27"/>
      <c r="F29" s="27"/>
      <c r="G29" s="27"/>
      <c r="H29" s="26"/>
      <c r="I29" s="28"/>
      <c r="J29" s="28"/>
      <c r="K29" s="26"/>
      <c r="L29" s="28"/>
      <c r="M29" s="28"/>
      <c r="N29" s="26"/>
      <c r="O29" s="26"/>
      <c r="P29" s="26"/>
      <c r="Q29" s="28"/>
    </row>
    <row r="30" spans="1:17" ht="13.5" customHeight="1">
      <c r="A30" s="65" t="s">
        <v>28</v>
      </c>
      <c r="B30" s="22" t="s">
        <v>22</v>
      </c>
      <c r="C30" s="66" t="s">
        <v>45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14.25" customHeight="1">
      <c r="A31" s="65"/>
      <c r="B31" s="22" t="s">
        <v>23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3.5" customHeight="1">
      <c r="A32" s="65"/>
      <c r="B32" s="22" t="s">
        <v>24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ht="13.5" customHeight="1">
      <c r="A33" s="65"/>
      <c r="B33" s="22" t="s">
        <v>25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12.75">
      <c r="A34" s="65"/>
      <c r="B34" s="22" t="s">
        <v>26</v>
      </c>
      <c r="C34" s="65">
        <v>53</v>
      </c>
      <c r="D34" s="68" t="s">
        <v>41</v>
      </c>
      <c r="E34" s="27">
        <v>610000</v>
      </c>
      <c r="F34" s="27">
        <v>91500</v>
      </c>
      <c r="G34" s="27">
        <v>518500</v>
      </c>
      <c r="H34" s="27">
        <v>610000</v>
      </c>
      <c r="I34" s="27">
        <v>91500</v>
      </c>
      <c r="J34" s="27"/>
      <c r="K34" s="22"/>
      <c r="L34" s="27">
        <v>91500</v>
      </c>
      <c r="M34" s="27">
        <v>518500</v>
      </c>
      <c r="N34" s="22"/>
      <c r="O34" s="22"/>
      <c r="P34" s="22"/>
      <c r="Q34" s="27">
        <v>518500</v>
      </c>
    </row>
    <row r="35" spans="1:17" ht="12.75">
      <c r="A35" s="65"/>
      <c r="B35" s="22" t="s">
        <v>49</v>
      </c>
      <c r="C35" s="67"/>
      <c r="D35" s="78"/>
      <c r="E35" s="43"/>
      <c r="F35" s="43"/>
      <c r="G35" s="43"/>
      <c r="H35" s="44"/>
      <c r="I35" s="43"/>
      <c r="J35" s="28"/>
      <c r="K35" s="26"/>
      <c r="L35" s="43"/>
      <c r="M35" s="43"/>
      <c r="N35" s="26"/>
      <c r="O35" s="26"/>
      <c r="P35" s="26"/>
      <c r="Q35" s="43"/>
    </row>
    <row r="36" spans="1:17" ht="12.75">
      <c r="A36" s="65"/>
      <c r="B36" s="22" t="s">
        <v>34</v>
      </c>
      <c r="C36" s="67"/>
      <c r="D36" s="78"/>
      <c r="E36" s="27">
        <v>610000</v>
      </c>
      <c r="F36" s="27">
        <v>91500</v>
      </c>
      <c r="G36" s="27">
        <v>518500</v>
      </c>
      <c r="H36" s="28">
        <v>610000</v>
      </c>
      <c r="I36" s="28">
        <v>91500</v>
      </c>
      <c r="J36" s="28"/>
      <c r="K36" s="26"/>
      <c r="L36" s="28">
        <v>91500</v>
      </c>
      <c r="M36" s="28">
        <v>518500</v>
      </c>
      <c r="N36" s="26"/>
      <c r="O36" s="26"/>
      <c r="P36" s="26"/>
      <c r="Q36" s="28">
        <v>518500</v>
      </c>
    </row>
    <row r="37" spans="1:17" ht="12.75">
      <c r="A37" s="65"/>
      <c r="B37" s="22" t="s">
        <v>52</v>
      </c>
      <c r="C37" s="67"/>
      <c r="D37" s="78"/>
      <c r="E37" s="43"/>
      <c r="F37" s="43"/>
      <c r="G37" s="43"/>
      <c r="H37" s="44"/>
      <c r="I37" s="43"/>
      <c r="J37" s="28"/>
      <c r="K37" s="26"/>
      <c r="L37" s="43"/>
      <c r="M37" s="43"/>
      <c r="N37" s="26"/>
      <c r="O37" s="26"/>
      <c r="P37" s="26"/>
      <c r="Q37" s="43"/>
    </row>
    <row r="38" spans="1:17" ht="12.75">
      <c r="A38" s="65"/>
      <c r="B38" s="22" t="s">
        <v>51</v>
      </c>
      <c r="C38" s="67"/>
      <c r="D38" s="78"/>
      <c r="E38" s="27"/>
      <c r="F38" s="27"/>
      <c r="G38" s="27"/>
      <c r="H38" s="26"/>
      <c r="I38" s="28"/>
      <c r="J38" s="28"/>
      <c r="K38" s="26"/>
      <c r="L38" s="28"/>
      <c r="M38" s="28"/>
      <c r="N38" s="26"/>
      <c r="O38" s="26"/>
      <c r="P38" s="26"/>
      <c r="Q38" s="28"/>
    </row>
    <row r="39" spans="1:17" ht="12.75">
      <c r="A39" s="52" t="s">
        <v>36</v>
      </c>
      <c r="B39" s="22" t="s">
        <v>22</v>
      </c>
      <c r="C39" s="104" t="s">
        <v>71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1:17" ht="12.75">
      <c r="A40" s="52"/>
      <c r="B40" s="22" t="s">
        <v>23</v>
      </c>
      <c r="C40" s="5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</row>
    <row r="41" spans="1:17" ht="12.75">
      <c r="A41" s="52"/>
      <c r="B41" s="22" t="s">
        <v>24</v>
      </c>
      <c r="C41" s="5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</row>
    <row r="42" spans="1:17" ht="12.75">
      <c r="A42" s="52"/>
      <c r="B42" s="22" t="s">
        <v>25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ht="12.75">
      <c r="A43" s="52"/>
      <c r="B43" s="22" t="s">
        <v>26</v>
      </c>
      <c r="C43" s="58">
        <v>53</v>
      </c>
      <c r="D43" s="61" t="s">
        <v>41</v>
      </c>
      <c r="E43" s="27">
        <v>27000</v>
      </c>
      <c r="F43" s="27">
        <v>4050</v>
      </c>
      <c r="G43" s="27">
        <v>22950</v>
      </c>
      <c r="H43" s="27">
        <v>27000</v>
      </c>
      <c r="I43" s="27">
        <v>4050</v>
      </c>
      <c r="J43" s="27"/>
      <c r="K43" s="22"/>
      <c r="L43" s="27">
        <v>4050</v>
      </c>
      <c r="M43" s="27">
        <v>22950</v>
      </c>
      <c r="N43" s="22"/>
      <c r="O43" s="22"/>
      <c r="P43" s="22"/>
      <c r="Q43" s="27">
        <v>22950</v>
      </c>
    </row>
    <row r="44" spans="1:17" ht="12.75">
      <c r="A44" s="52"/>
      <c r="B44" s="22" t="s">
        <v>49</v>
      </c>
      <c r="C44" s="59"/>
      <c r="D44" s="62"/>
      <c r="E44" s="27">
        <v>27000</v>
      </c>
      <c r="F44" s="27">
        <v>4050</v>
      </c>
      <c r="G44" s="27">
        <v>22950</v>
      </c>
      <c r="H44" s="27">
        <v>27000</v>
      </c>
      <c r="I44" s="27">
        <v>4050</v>
      </c>
      <c r="J44" s="27"/>
      <c r="K44" s="22"/>
      <c r="L44" s="27">
        <v>4050</v>
      </c>
      <c r="M44" s="27">
        <v>22950</v>
      </c>
      <c r="N44" s="22"/>
      <c r="O44" s="22"/>
      <c r="P44" s="22"/>
      <c r="Q44" s="27">
        <v>22950</v>
      </c>
    </row>
    <row r="45" spans="1:17" ht="12.75">
      <c r="A45" s="52"/>
      <c r="B45" s="22" t="s">
        <v>34</v>
      </c>
      <c r="C45" s="59"/>
      <c r="D45" s="62"/>
      <c r="E45" s="27"/>
      <c r="F45" s="27"/>
      <c r="G45" s="27"/>
      <c r="H45" s="28"/>
      <c r="I45" s="28"/>
      <c r="J45" s="28"/>
      <c r="K45" s="26"/>
      <c r="L45" s="28"/>
      <c r="M45" s="28"/>
      <c r="N45" s="26"/>
      <c r="O45" s="26"/>
      <c r="P45" s="26"/>
      <c r="Q45" s="28"/>
    </row>
    <row r="46" spans="1:17" ht="12.75">
      <c r="A46" s="52"/>
      <c r="B46" s="22" t="s">
        <v>52</v>
      </c>
      <c r="C46" s="59"/>
      <c r="D46" s="62"/>
      <c r="E46" s="43"/>
      <c r="F46" s="43"/>
      <c r="G46" s="43"/>
      <c r="H46" s="44"/>
      <c r="I46" s="43"/>
      <c r="J46" s="28"/>
      <c r="K46" s="26"/>
      <c r="L46" s="43"/>
      <c r="M46" s="43"/>
      <c r="N46" s="26"/>
      <c r="O46" s="26"/>
      <c r="P46" s="26"/>
      <c r="Q46" s="43"/>
    </row>
    <row r="47" spans="1:17" ht="12.75">
      <c r="A47" s="52"/>
      <c r="B47" s="22" t="s">
        <v>51</v>
      </c>
      <c r="C47" s="60"/>
      <c r="D47" s="63"/>
      <c r="E47" s="27"/>
      <c r="F47" s="27"/>
      <c r="G47" s="27"/>
      <c r="H47" s="26"/>
      <c r="I47" s="28"/>
      <c r="J47" s="28"/>
      <c r="K47" s="26"/>
      <c r="L47" s="28"/>
      <c r="M47" s="28"/>
      <c r="N47" s="26"/>
      <c r="O47" s="26"/>
      <c r="P47" s="26"/>
      <c r="Q47" s="28"/>
    </row>
    <row r="48" spans="1:17" ht="14.25" customHeight="1">
      <c r="A48" s="65" t="s">
        <v>39</v>
      </c>
      <c r="B48" s="22" t="s">
        <v>22</v>
      </c>
      <c r="C48" s="66" t="s">
        <v>46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ht="12" customHeight="1">
      <c r="A49" s="65"/>
      <c r="B49" s="22" t="s">
        <v>23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ht="12.75" customHeight="1">
      <c r="A50" s="65"/>
      <c r="B50" s="22" t="s">
        <v>24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ht="15.75" customHeight="1">
      <c r="A51" s="65"/>
      <c r="B51" s="22" t="s">
        <v>25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ht="12.75" customHeight="1">
      <c r="A52" s="65"/>
      <c r="B52" s="22" t="s">
        <v>26</v>
      </c>
      <c r="C52" s="65">
        <v>55</v>
      </c>
      <c r="D52" s="68" t="s">
        <v>42</v>
      </c>
      <c r="E52" s="27">
        <v>25000</v>
      </c>
      <c r="F52" s="27">
        <v>3750</v>
      </c>
      <c r="G52" s="27">
        <v>21250</v>
      </c>
      <c r="H52" s="27">
        <v>25000</v>
      </c>
      <c r="I52" s="27">
        <v>3750</v>
      </c>
      <c r="J52" s="27"/>
      <c r="K52" s="22"/>
      <c r="L52" s="27">
        <v>3750</v>
      </c>
      <c r="M52" s="27">
        <v>21250</v>
      </c>
      <c r="N52" s="22"/>
      <c r="O52" s="22"/>
      <c r="P52" s="22"/>
      <c r="Q52" s="27">
        <v>21250</v>
      </c>
    </row>
    <row r="53" spans="1:17" ht="12.75" customHeight="1">
      <c r="A53" s="65"/>
      <c r="B53" s="22" t="s">
        <v>49</v>
      </c>
      <c r="C53" s="67"/>
      <c r="D53" s="78"/>
      <c r="E53" s="27">
        <v>25000</v>
      </c>
      <c r="F53" s="27">
        <v>3750</v>
      </c>
      <c r="G53" s="27">
        <v>21250</v>
      </c>
      <c r="H53" s="28">
        <v>25000</v>
      </c>
      <c r="I53" s="28">
        <v>3750</v>
      </c>
      <c r="J53" s="28"/>
      <c r="K53" s="26"/>
      <c r="L53" s="28">
        <v>3750</v>
      </c>
      <c r="M53" s="28">
        <v>21250</v>
      </c>
      <c r="N53" s="26"/>
      <c r="O53" s="26"/>
      <c r="P53" s="26"/>
      <c r="Q53" s="28">
        <v>21250</v>
      </c>
    </row>
    <row r="54" spans="1:17" ht="12.75" customHeight="1">
      <c r="A54" s="65"/>
      <c r="B54" s="22" t="s">
        <v>34</v>
      </c>
      <c r="C54" s="67"/>
      <c r="D54" s="78"/>
      <c r="E54" s="43"/>
      <c r="F54" s="43"/>
      <c r="G54" s="43"/>
      <c r="H54" s="44"/>
      <c r="I54" s="43"/>
      <c r="J54" s="28"/>
      <c r="K54" s="26"/>
      <c r="L54" s="43"/>
      <c r="M54" s="43"/>
      <c r="N54" s="26"/>
      <c r="O54" s="26"/>
      <c r="P54" s="26"/>
      <c r="Q54" s="43"/>
    </row>
    <row r="55" spans="1:17" ht="12.75" customHeight="1">
      <c r="A55" s="65"/>
      <c r="B55" s="22" t="s">
        <v>50</v>
      </c>
      <c r="C55" s="67"/>
      <c r="D55" s="78"/>
      <c r="E55" s="27"/>
      <c r="F55" s="27"/>
      <c r="G55" s="27"/>
      <c r="H55" s="28"/>
      <c r="I55" s="28"/>
      <c r="J55" s="28"/>
      <c r="K55" s="26"/>
      <c r="L55" s="28"/>
      <c r="M55" s="28"/>
      <c r="N55" s="26"/>
      <c r="O55" s="26"/>
      <c r="P55" s="26"/>
      <c r="Q55" s="28"/>
    </row>
    <row r="56" spans="1:17" ht="12.75" customHeight="1">
      <c r="A56" s="65"/>
      <c r="B56" s="22" t="s">
        <v>51</v>
      </c>
      <c r="C56" s="67"/>
      <c r="D56" s="78"/>
      <c r="E56" s="27"/>
      <c r="F56" s="27"/>
      <c r="G56" s="27"/>
      <c r="H56" s="28"/>
      <c r="I56" s="28"/>
      <c r="J56" s="28"/>
      <c r="K56" s="26"/>
      <c r="L56" s="28"/>
      <c r="M56" s="28"/>
      <c r="N56" s="26"/>
      <c r="O56" s="26"/>
      <c r="P56" s="26"/>
      <c r="Q56" s="28"/>
    </row>
    <row r="57" spans="1:18" s="2" customFormat="1" ht="31.5" customHeight="1">
      <c r="A57" s="48">
        <v>2</v>
      </c>
      <c r="B57" s="19" t="s">
        <v>29</v>
      </c>
      <c r="C57" s="64" t="s">
        <v>20</v>
      </c>
      <c r="D57" s="64"/>
      <c r="E57" s="33">
        <f>SUM(E62,E71,E80,E89,E98,E108)</f>
        <v>1289060</v>
      </c>
      <c r="F57" s="33">
        <f>SUM(F62,F71,F80,F89,F98,F108)</f>
        <v>95859</v>
      </c>
      <c r="G57" s="33">
        <f>SUM(G62,G71,G80,G89,G98,G108)</f>
        <v>1193201</v>
      </c>
      <c r="H57" s="33">
        <f>SUM(H62,H71,H80,H89,H98,H108)</f>
        <v>1289060</v>
      </c>
      <c r="I57" s="33">
        <f>SUM(I62,I71,I80,I89,I98,I108)</f>
        <v>95859</v>
      </c>
      <c r="J57" s="33"/>
      <c r="K57" s="34"/>
      <c r="L57" s="33">
        <f>SUM(L62,L71,L80,L89,L98,L108)</f>
        <v>95859</v>
      </c>
      <c r="M57" s="33">
        <f>SUM(M62,M71,M80,M89,M98,M108)</f>
        <v>1193201</v>
      </c>
      <c r="N57" s="34"/>
      <c r="O57" s="34"/>
      <c r="P57" s="34"/>
      <c r="Q57" s="33">
        <v>1193201</v>
      </c>
      <c r="R57" s="47"/>
    </row>
    <row r="58" spans="1:17" ht="11.25" customHeight="1">
      <c r="A58" s="65" t="s">
        <v>30</v>
      </c>
      <c r="B58" s="22" t="s">
        <v>22</v>
      </c>
      <c r="C58" s="66" t="s">
        <v>47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 ht="11.25" customHeight="1">
      <c r="A59" s="65"/>
      <c r="B59" s="22" t="s">
        <v>23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ht="12.75">
      <c r="A60" s="65"/>
      <c r="B60" s="22" t="s">
        <v>24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 ht="12.75" customHeight="1">
      <c r="A61" s="65"/>
      <c r="B61" s="22" t="s">
        <v>25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 ht="12.75">
      <c r="A62" s="65"/>
      <c r="B62" s="22" t="s">
        <v>26</v>
      </c>
      <c r="C62" s="65">
        <v>53</v>
      </c>
      <c r="D62" s="68" t="s">
        <v>41</v>
      </c>
      <c r="E62" s="27">
        <f>SUM(E63,E64,E65,)</f>
        <v>42460</v>
      </c>
      <c r="F62" s="27">
        <v>6369</v>
      </c>
      <c r="G62" s="27">
        <v>36091</v>
      </c>
      <c r="H62" s="27">
        <f>SUM(H63,H64,H65,)</f>
        <v>42460</v>
      </c>
      <c r="I62" s="27">
        <v>6369</v>
      </c>
      <c r="J62" s="27"/>
      <c r="K62" s="22"/>
      <c r="L62" s="27">
        <v>6369</v>
      </c>
      <c r="M62" s="27">
        <v>36091</v>
      </c>
      <c r="N62" s="22"/>
      <c r="O62" s="22"/>
      <c r="P62" s="22"/>
      <c r="Q62" s="27">
        <v>36091</v>
      </c>
    </row>
    <row r="63" spans="1:17" ht="12.75">
      <c r="A63" s="65"/>
      <c r="B63" s="22" t="s">
        <v>49</v>
      </c>
      <c r="C63" s="67"/>
      <c r="D63" s="78"/>
      <c r="E63" s="27">
        <v>28000</v>
      </c>
      <c r="F63" s="27">
        <v>4200</v>
      </c>
      <c r="G63" s="27">
        <v>23800</v>
      </c>
      <c r="H63" s="27">
        <v>28000</v>
      </c>
      <c r="I63" s="27">
        <v>4200</v>
      </c>
      <c r="J63" s="28"/>
      <c r="K63" s="26"/>
      <c r="L63" s="27">
        <v>4200</v>
      </c>
      <c r="M63" s="27">
        <v>23800</v>
      </c>
      <c r="N63" s="26"/>
      <c r="O63" s="26"/>
      <c r="P63" s="26"/>
      <c r="Q63" s="27">
        <v>23800</v>
      </c>
    </row>
    <row r="64" spans="1:17" ht="12.75">
      <c r="A64" s="65"/>
      <c r="B64" s="22" t="s">
        <v>34</v>
      </c>
      <c r="C64" s="67"/>
      <c r="D64" s="78"/>
      <c r="E64" s="27"/>
      <c r="F64" s="27"/>
      <c r="G64" s="27"/>
      <c r="H64" s="27"/>
      <c r="I64" s="27"/>
      <c r="J64" s="28"/>
      <c r="K64" s="26"/>
      <c r="L64" s="27"/>
      <c r="M64" s="27"/>
      <c r="N64" s="26"/>
      <c r="O64" s="26"/>
      <c r="P64" s="26"/>
      <c r="Q64" s="27"/>
    </row>
    <row r="65" spans="1:17" ht="12.75">
      <c r="A65" s="65"/>
      <c r="B65" s="22" t="s">
        <v>50</v>
      </c>
      <c r="C65" s="67"/>
      <c r="D65" s="78"/>
      <c r="E65" s="27">
        <v>14460</v>
      </c>
      <c r="F65" s="27">
        <v>2169</v>
      </c>
      <c r="G65" s="27">
        <v>12291</v>
      </c>
      <c r="H65" s="27">
        <v>14460</v>
      </c>
      <c r="I65" s="27">
        <v>2169</v>
      </c>
      <c r="J65" s="28"/>
      <c r="K65" s="26"/>
      <c r="L65" s="27">
        <v>2169</v>
      </c>
      <c r="M65" s="27">
        <v>12291</v>
      </c>
      <c r="N65" s="26"/>
      <c r="O65" s="26"/>
      <c r="P65" s="26"/>
      <c r="Q65" s="27">
        <v>12291</v>
      </c>
    </row>
    <row r="66" spans="1:17" ht="12.75">
      <c r="A66" s="65"/>
      <c r="B66" s="22" t="s">
        <v>51</v>
      </c>
      <c r="C66" s="67"/>
      <c r="D66" s="78"/>
      <c r="E66" s="27"/>
      <c r="F66" s="27"/>
      <c r="G66" s="27"/>
      <c r="H66" s="28"/>
      <c r="I66" s="28"/>
      <c r="J66" s="28"/>
      <c r="K66" s="26"/>
      <c r="L66" s="28"/>
      <c r="M66" s="28"/>
      <c r="N66" s="26"/>
      <c r="O66" s="26"/>
      <c r="P66" s="26"/>
      <c r="Q66" s="28"/>
    </row>
    <row r="67" spans="1:17" ht="11.25" customHeight="1">
      <c r="A67" s="66" t="s">
        <v>31</v>
      </c>
      <c r="B67" s="22" t="s">
        <v>22</v>
      </c>
      <c r="C67" s="66" t="s">
        <v>48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 ht="12.75">
      <c r="A68" s="78"/>
      <c r="B68" s="22" t="s">
        <v>23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t="12.75">
      <c r="A69" s="78"/>
      <c r="B69" s="22" t="s">
        <v>24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ht="12.75" customHeight="1">
      <c r="A70" s="78"/>
      <c r="B70" s="22" t="s">
        <v>25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ht="12.75">
      <c r="A71" s="78"/>
      <c r="B71" s="22" t="s">
        <v>26</v>
      </c>
      <c r="C71" s="65">
        <v>53</v>
      </c>
      <c r="D71" s="68" t="s">
        <v>41</v>
      </c>
      <c r="E71" s="32">
        <v>50000</v>
      </c>
      <c r="F71" s="32">
        <f>SUM(F72,F73,F74,)</f>
        <v>7500</v>
      </c>
      <c r="G71" s="32">
        <f>SUM(G72,G73,G74,)</f>
        <v>42500</v>
      </c>
      <c r="H71" s="32">
        <f>SUM(H72,H73,H74,)</f>
        <v>50000</v>
      </c>
      <c r="I71" s="32">
        <v>7500</v>
      </c>
      <c r="J71" s="32"/>
      <c r="K71" s="31"/>
      <c r="L71" s="32">
        <f>SUM(L72,L73,L74,)</f>
        <v>7500</v>
      </c>
      <c r="M71" s="32">
        <f>SUM(M72,M73,M74,)</f>
        <v>42500</v>
      </c>
      <c r="N71" s="31"/>
      <c r="O71" s="31"/>
      <c r="P71" s="31"/>
      <c r="Q71" s="32">
        <f>SUM(Q72,Q73,Q75,Q74,)</f>
        <v>42500</v>
      </c>
    </row>
    <row r="72" spans="1:17" ht="12.75">
      <c r="A72" s="78"/>
      <c r="B72" s="22" t="s">
        <v>49</v>
      </c>
      <c r="C72" s="65"/>
      <c r="D72" s="68"/>
      <c r="E72" s="32">
        <v>10000</v>
      </c>
      <c r="F72" s="32">
        <v>1500</v>
      </c>
      <c r="G72" s="32">
        <v>8500</v>
      </c>
      <c r="H72" s="32">
        <v>10000</v>
      </c>
      <c r="I72" s="32">
        <v>1500</v>
      </c>
      <c r="J72" s="32"/>
      <c r="K72" s="31"/>
      <c r="L72" s="32">
        <v>1500</v>
      </c>
      <c r="M72" s="32">
        <v>8500</v>
      </c>
      <c r="N72" s="31"/>
      <c r="O72" s="31"/>
      <c r="P72" s="31"/>
      <c r="Q72" s="32">
        <v>8500</v>
      </c>
    </row>
    <row r="73" spans="1:17" ht="12.75">
      <c r="A73" s="78"/>
      <c r="B73" s="22" t="s">
        <v>37</v>
      </c>
      <c r="C73" s="65"/>
      <c r="D73" s="68"/>
      <c r="E73" s="32">
        <v>30000</v>
      </c>
      <c r="F73" s="32">
        <v>4500</v>
      </c>
      <c r="G73" s="32">
        <v>25500</v>
      </c>
      <c r="H73" s="32">
        <v>30000</v>
      </c>
      <c r="I73" s="32">
        <v>4500</v>
      </c>
      <c r="J73" s="32"/>
      <c r="K73" s="31"/>
      <c r="L73" s="32">
        <v>4500</v>
      </c>
      <c r="M73" s="32">
        <v>25500</v>
      </c>
      <c r="N73" s="31"/>
      <c r="O73" s="31"/>
      <c r="P73" s="31"/>
      <c r="Q73" s="32">
        <v>25500</v>
      </c>
    </row>
    <row r="74" spans="1:17" ht="12.75">
      <c r="A74" s="78"/>
      <c r="B74" s="22" t="s">
        <v>50</v>
      </c>
      <c r="C74" s="65"/>
      <c r="D74" s="68"/>
      <c r="E74" s="32">
        <v>10000</v>
      </c>
      <c r="F74" s="32">
        <v>1500</v>
      </c>
      <c r="G74" s="32">
        <v>8500</v>
      </c>
      <c r="H74" s="32">
        <v>10000</v>
      </c>
      <c r="I74" s="32">
        <v>1500</v>
      </c>
      <c r="J74" s="32"/>
      <c r="K74" s="31"/>
      <c r="L74" s="32">
        <v>1500</v>
      </c>
      <c r="M74" s="32">
        <v>8500</v>
      </c>
      <c r="N74" s="31"/>
      <c r="O74" s="31"/>
      <c r="P74" s="31"/>
      <c r="Q74" s="32">
        <v>8500</v>
      </c>
    </row>
    <row r="75" spans="1:17" ht="12.75">
      <c r="A75" s="78"/>
      <c r="B75" s="22" t="s">
        <v>53</v>
      </c>
      <c r="C75" s="65"/>
      <c r="D75" s="68"/>
      <c r="E75" s="32"/>
      <c r="F75" s="32"/>
      <c r="G75" s="32"/>
      <c r="H75" s="31"/>
      <c r="I75" s="32"/>
      <c r="J75" s="32"/>
      <c r="K75" s="31"/>
      <c r="L75" s="32"/>
      <c r="M75" s="32"/>
      <c r="N75" s="31"/>
      <c r="O75" s="31"/>
      <c r="P75" s="31"/>
      <c r="Q75" s="32"/>
    </row>
    <row r="76" spans="1:17" ht="11.25" customHeight="1">
      <c r="A76" s="78" t="s">
        <v>38</v>
      </c>
      <c r="B76" s="22" t="s">
        <v>22</v>
      </c>
      <c r="C76" s="66" t="s">
        <v>69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t="10.5" customHeight="1">
      <c r="A77" s="78"/>
      <c r="B77" s="22" t="s">
        <v>23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11.25" customHeight="1">
      <c r="A78" s="78"/>
      <c r="B78" s="22" t="s">
        <v>24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t="9.75" customHeight="1">
      <c r="A79" s="78"/>
      <c r="B79" s="22" t="s">
        <v>25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11.25" customHeight="1">
      <c r="A80" s="78"/>
      <c r="B80" s="22" t="s">
        <v>26</v>
      </c>
      <c r="C80" s="65">
        <v>55</v>
      </c>
      <c r="D80" s="68" t="s">
        <v>42</v>
      </c>
      <c r="E80" s="32">
        <f>SUM(E82,E83,)</f>
        <v>46600</v>
      </c>
      <c r="F80" s="32">
        <f>SUM(F82,F83,)</f>
        <v>6990</v>
      </c>
      <c r="G80" s="32">
        <f>SUM(G81,G82,G83,)</f>
        <v>39610</v>
      </c>
      <c r="H80" s="32">
        <v>46600</v>
      </c>
      <c r="I80" s="32">
        <v>6990</v>
      </c>
      <c r="J80" s="32"/>
      <c r="K80" s="31"/>
      <c r="L80" s="32">
        <f>SUM(L81,L83,L82)</f>
        <v>6990</v>
      </c>
      <c r="M80" s="32">
        <f>SUM(M81,M82,M83,M84,)</f>
        <v>39610</v>
      </c>
      <c r="N80" s="31"/>
      <c r="O80" s="31"/>
      <c r="P80" s="31"/>
      <c r="Q80" s="32">
        <f>SUM(Q82,Q83,)</f>
        <v>39610</v>
      </c>
    </row>
    <row r="81" spans="1:17" ht="11.25" customHeight="1">
      <c r="A81" s="78"/>
      <c r="B81" s="22" t="s">
        <v>49</v>
      </c>
      <c r="C81" s="65"/>
      <c r="D81" s="68"/>
      <c r="E81" s="32"/>
      <c r="F81" s="32"/>
      <c r="G81" s="32"/>
      <c r="H81" s="32"/>
      <c r="I81" s="32"/>
      <c r="J81" s="32"/>
      <c r="K81" s="31"/>
      <c r="L81" s="32"/>
      <c r="M81" s="32"/>
      <c r="N81" s="31"/>
      <c r="O81" s="31"/>
      <c r="P81" s="31"/>
      <c r="Q81" s="32"/>
    </row>
    <row r="82" spans="1:17" ht="10.5" customHeight="1">
      <c r="A82" s="78"/>
      <c r="B82" s="22" t="s">
        <v>37</v>
      </c>
      <c r="C82" s="65"/>
      <c r="D82" s="68"/>
      <c r="E82" s="32">
        <v>24000</v>
      </c>
      <c r="F82" s="32">
        <v>3600</v>
      </c>
      <c r="G82" s="32">
        <v>20400</v>
      </c>
      <c r="H82" s="32">
        <v>24000</v>
      </c>
      <c r="I82" s="32">
        <v>3600</v>
      </c>
      <c r="J82" s="32"/>
      <c r="K82" s="31"/>
      <c r="L82" s="32">
        <v>3600</v>
      </c>
      <c r="M82" s="32">
        <v>20400</v>
      </c>
      <c r="N82" s="31"/>
      <c r="O82" s="31"/>
      <c r="P82" s="31"/>
      <c r="Q82" s="32">
        <v>20400</v>
      </c>
    </row>
    <row r="83" spans="1:17" ht="12.75">
      <c r="A83" s="78"/>
      <c r="B83" s="22" t="s">
        <v>50</v>
      </c>
      <c r="C83" s="65"/>
      <c r="D83" s="68"/>
      <c r="E83" s="32">
        <v>22600</v>
      </c>
      <c r="F83" s="32">
        <v>3390</v>
      </c>
      <c r="G83" s="32">
        <v>19210</v>
      </c>
      <c r="H83" s="32">
        <v>22600</v>
      </c>
      <c r="I83" s="32">
        <v>3390</v>
      </c>
      <c r="J83" s="32"/>
      <c r="K83" s="31"/>
      <c r="L83" s="32">
        <v>3390</v>
      </c>
      <c r="M83" s="32">
        <v>19210</v>
      </c>
      <c r="N83" s="31"/>
      <c r="O83" s="31"/>
      <c r="P83" s="31"/>
      <c r="Q83" s="32">
        <v>19210</v>
      </c>
    </row>
    <row r="84" spans="1:17" ht="12.75">
      <c r="A84" s="78"/>
      <c r="B84" s="22" t="s">
        <v>51</v>
      </c>
      <c r="C84" s="65"/>
      <c r="D84" s="68"/>
      <c r="E84" s="32"/>
      <c r="F84" s="32"/>
      <c r="G84" s="32"/>
      <c r="H84" s="32"/>
      <c r="I84" s="32"/>
      <c r="J84" s="32"/>
      <c r="K84" s="31"/>
      <c r="L84" s="32"/>
      <c r="M84" s="32"/>
      <c r="N84" s="31"/>
      <c r="O84" s="31"/>
      <c r="P84" s="31"/>
      <c r="Q84" s="32"/>
    </row>
    <row r="85" spans="1:17" ht="12.75" customHeight="1">
      <c r="A85" s="78" t="s">
        <v>61</v>
      </c>
      <c r="B85" s="22" t="s">
        <v>22</v>
      </c>
      <c r="C85" s="66" t="s">
        <v>66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2.75">
      <c r="A86" s="78"/>
      <c r="B86" s="22" t="s">
        <v>23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ht="12.75">
      <c r="A87" s="78"/>
      <c r="B87" s="22" t="s">
        <v>24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ht="12.75">
      <c r="A88" s="78"/>
      <c r="B88" s="22" t="s">
        <v>25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ht="12.75">
      <c r="A89" s="78"/>
      <c r="B89" s="22" t="s">
        <v>26</v>
      </c>
      <c r="C89" s="65">
        <v>66</v>
      </c>
      <c r="D89" s="68" t="s">
        <v>60</v>
      </c>
      <c r="E89" s="32">
        <v>200000</v>
      </c>
      <c r="F89" s="32"/>
      <c r="G89" s="32">
        <v>200000</v>
      </c>
      <c r="H89" s="32">
        <v>200000</v>
      </c>
      <c r="I89" s="32"/>
      <c r="J89" s="32"/>
      <c r="K89" s="31"/>
      <c r="L89" s="32"/>
      <c r="M89" s="32">
        <v>200000</v>
      </c>
      <c r="N89" s="31"/>
      <c r="O89" s="31"/>
      <c r="P89" s="31"/>
      <c r="Q89" s="32">
        <v>200000</v>
      </c>
    </row>
    <row r="90" spans="1:17" ht="12.75">
      <c r="A90" s="78"/>
      <c r="B90" s="22" t="s">
        <v>49</v>
      </c>
      <c r="C90" s="65"/>
      <c r="D90" s="68"/>
      <c r="E90" s="32">
        <v>100000</v>
      </c>
      <c r="F90" s="32"/>
      <c r="G90" s="32">
        <v>100000</v>
      </c>
      <c r="H90" s="32">
        <v>100000</v>
      </c>
      <c r="I90" s="32"/>
      <c r="J90" s="32"/>
      <c r="K90" s="31"/>
      <c r="L90" s="32"/>
      <c r="M90" s="32">
        <v>100000</v>
      </c>
      <c r="N90" s="31"/>
      <c r="O90" s="31"/>
      <c r="P90" s="31"/>
      <c r="Q90" s="32">
        <v>100000</v>
      </c>
    </row>
    <row r="91" spans="1:17" ht="12.75">
      <c r="A91" s="78"/>
      <c r="B91" s="22" t="s">
        <v>34</v>
      </c>
      <c r="C91" s="65"/>
      <c r="D91" s="68"/>
      <c r="E91" s="32">
        <v>100000</v>
      </c>
      <c r="F91" s="32"/>
      <c r="G91" s="32">
        <v>100000</v>
      </c>
      <c r="H91" s="32">
        <v>100000</v>
      </c>
      <c r="I91" s="32"/>
      <c r="J91" s="32"/>
      <c r="K91" s="31"/>
      <c r="L91" s="32"/>
      <c r="M91" s="32">
        <v>100000</v>
      </c>
      <c r="N91" s="31"/>
      <c r="O91" s="31"/>
      <c r="P91" s="31"/>
      <c r="Q91" s="32">
        <v>100000</v>
      </c>
    </row>
    <row r="92" spans="1:17" ht="12.75">
      <c r="A92" s="78"/>
      <c r="B92" s="22" t="s">
        <v>54</v>
      </c>
      <c r="C92" s="65"/>
      <c r="D92" s="68"/>
      <c r="E92" s="32"/>
      <c r="F92" s="32"/>
      <c r="G92" s="32"/>
      <c r="H92" s="32"/>
      <c r="I92" s="32"/>
      <c r="J92" s="32"/>
      <c r="K92" s="31"/>
      <c r="L92" s="32"/>
      <c r="M92" s="32"/>
      <c r="N92" s="31"/>
      <c r="O92" s="31"/>
      <c r="P92" s="31"/>
      <c r="Q92" s="32"/>
    </row>
    <row r="93" spans="1:17" ht="12.75">
      <c r="A93" s="78"/>
      <c r="B93" s="22" t="s">
        <v>53</v>
      </c>
      <c r="C93" s="65"/>
      <c r="D93" s="68"/>
      <c r="E93" s="32"/>
      <c r="F93" s="32"/>
      <c r="G93" s="32"/>
      <c r="H93" s="31"/>
      <c r="I93" s="32"/>
      <c r="J93" s="32"/>
      <c r="K93" s="31"/>
      <c r="L93" s="32"/>
      <c r="M93" s="32"/>
      <c r="N93" s="31"/>
      <c r="O93" s="31"/>
      <c r="P93" s="31"/>
      <c r="Q93" s="32"/>
    </row>
    <row r="94" spans="1:17" ht="12.75">
      <c r="A94" s="78" t="s">
        <v>62</v>
      </c>
      <c r="B94" s="22" t="s">
        <v>22</v>
      </c>
      <c r="C94" s="66" t="s">
        <v>63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ht="12.75">
      <c r="A95" s="78"/>
      <c r="B95" s="22" t="s">
        <v>23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ht="12.75">
      <c r="A96" s="78"/>
      <c r="B96" s="22" t="s">
        <v>24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ht="12.75">
      <c r="A97" s="78"/>
      <c r="B97" s="22" t="s">
        <v>25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ht="12.75">
      <c r="A98" s="78"/>
      <c r="B98" s="22" t="s">
        <v>26</v>
      </c>
      <c r="C98" s="65">
        <v>66</v>
      </c>
      <c r="D98" s="68" t="s">
        <v>60</v>
      </c>
      <c r="E98" s="32">
        <f>SUM(E99,E100,E101,E102,E103,)</f>
        <v>750000</v>
      </c>
      <c r="F98" s="32">
        <f>SUM(F99,F100,F101,F102,F103,)</f>
        <v>75000</v>
      </c>
      <c r="G98" s="32">
        <f>SUM(G99,G100,G101,G102,G103,)</f>
        <v>675000</v>
      </c>
      <c r="H98" s="32">
        <f>SUM(H99,H100,H101,H102,H103,)</f>
        <v>750000</v>
      </c>
      <c r="I98" s="32">
        <f>SUM(I99,I100,I101,I102,I103,)</f>
        <v>75000</v>
      </c>
      <c r="J98" s="32"/>
      <c r="K98" s="31"/>
      <c r="L98" s="32">
        <f>SUM(L99,L100,L101,L102,L103,)</f>
        <v>75000</v>
      </c>
      <c r="M98" s="32">
        <f>SUM(M99,M100,M101,M102,M103,)</f>
        <v>675000</v>
      </c>
      <c r="N98" s="31"/>
      <c r="O98" s="31"/>
      <c r="P98" s="31"/>
      <c r="Q98" s="32">
        <f>SUM(Q99,Q100,Q101,Q102,Q103,)</f>
        <v>675000</v>
      </c>
    </row>
    <row r="99" spans="1:17" ht="12.75">
      <c r="A99" s="78"/>
      <c r="B99" s="22" t="s">
        <v>49</v>
      </c>
      <c r="C99" s="65"/>
      <c r="D99" s="68"/>
      <c r="E99" s="32">
        <v>150000</v>
      </c>
      <c r="F99" s="32">
        <v>15000</v>
      </c>
      <c r="G99" s="32">
        <v>135000</v>
      </c>
      <c r="H99" s="32">
        <v>150000</v>
      </c>
      <c r="I99" s="32">
        <v>15000</v>
      </c>
      <c r="J99" s="32"/>
      <c r="K99" s="31"/>
      <c r="L99" s="32">
        <v>15000</v>
      </c>
      <c r="M99" s="32">
        <v>135000</v>
      </c>
      <c r="N99" s="31"/>
      <c r="O99" s="31"/>
      <c r="P99" s="31"/>
      <c r="Q99" s="32">
        <v>135000</v>
      </c>
    </row>
    <row r="100" spans="1:17" ht="12.75">
      <c r="A100" s="78"/>
      <c r="B100" s="22" t="s">
        <v>34</v>
      </c>
      <c r="C100" s="65"/>
      <c r="D100" s="68"/>
      <c r="E100" s="32">
        <v>150000</v>
      </c>
      <c r="F100" s="32">
        <v>15000</v>
      </c>
      <c r="G100" s="32">
        <v>135000</v>
      </c>
      <c r="H100" s="32">
        <v>150000</v>
      </c>
      <c r="I100" s="32">
        <v>15000</v>
      </c>
      <c r="J100" s="32"/>
      <c r="K100" s="31"/>
      <c r="L100" s="32">
        <v>15000</v>
      </c>
      <c r="M100" s="32">
        <v>135000</v>
      </c>
      <c r="N100" s="31"/>
      <c r="O100" s="31"/>
      <c r="P100" s="31"/>
      <c r="Q100" s="32">
        <v>135000</v>
      </c>
    </row>
    <row r="101" spans="1:17" ht="12.75">
      <c r="A101" s="78"/>
      <c r="B101" s="22" t="s">
        <v>54</v>
      </c>
      <c r="C101" s="65"/>
      <c r="D101" s="68"/>
      <c r="E101" s="32">
        <v>150000</v>
      </c>
      <c r="F101" s="32">
        <v>15000</v>
      </c>
      <c r="G101" s="32">
        <v>135000</v>
      </c>
      <c r="H101" s="32">
        <v>150000</v>
      </c>
      <c r="I101" s="32">
        <v>15000</v>
      </c>
      <c r="J101" s="32"/>
      <c r="K101" s="31"/>
      <c r="L101" s="32">
        <v>15000</v>
      </c>
      <c r="M101" s="32">
        <v>135000</v>
      </c>
      <c r="N101" s="31"/>
      <c r="O101" s="31"/>
      <c r="P101" s="31"/>
      <c r="Q101" s="32">
        <v>135000</v>
      </c>
    </row>
    <row r="102" spans="1:17" ht="12.75">
      <c r="A102" s="78"/>
      <c r="B102" s="22" t="s">
        <v>57</v>
      </c>
      <c r="C102" s="65"/>
      <c r="D102" s="68"/>
      <c r="E102" s="32">
        <v>150000</v>
      </c>
      <c r="F102" s="32">
        <v>15000</v>
      </c>
      <c r="G102" s="32">
        <v>135000</v>
      </c>
      <c r="H102" s="32">
        <v>150000</v>
      </c>
      <c r="I102" s="32">
        <v>15000</v>
      </c>
      <c r="J102" s="32"/>
      <c r="K102" s="31"/>
      <c r="L102" s="32">
        <v>15000</v>
      </c>
      <c r="M102" s="32">
        <v>135000</v>
      </c>
      <c r="N102" s="31"/>
      <c r="O102" s="31"/>
      <c r="P102" s="31"/>
      <c r="Q102" s="32">
        <v>135000</v>
      </c>
    </row>
    <row r="103" spans="1:17" ht="12.75">
      <c r="A103" s="78"/>
      <c r="B103" s="22" t="s">
        <v>58</v>
      </c>
      <c r="C103" s="65"/>
      <c r="D103" s="68"/>
      <c r="E103" s="32">
        <v>150000</v>
      </c>
      <c r="F103" s="32">
        <v>15000</v>
      </c>
      <c r="G103" s="32">
        <v>135000</v>
      </c>
      <c r="H103" s="32">
        <v>150000</v>
      </c>
      <c r="I103" s="32">
        <v>15000</v>
      </c>
      <c r="J103" s="32"/>
      <c r="K103" s="31"/>
      <c r="L103" s="32">
        <v>15000</v>
      </c>
      <c r="M103" s="32">
        <v>135000</v>
      </c>
      <c r="N103" s="31"/>
      <c r="O103" s="31"/>
      <c r="P103" s="31"/>
      <c r="Q103" s="32">
        <v>135000</v>
      </c>
    </row>
    <row r="104" spans="1:17" ht="12.75">
      <c r="A104" s="78" t="s">
        <v>72</v>
      </c>
      <c r="B104" s="22" t="s">
        <v>22</v>
      </c>
      <c r="C104" s="66" t="s">
        <v>59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ht="12.75">
      <c r="A105" s="78"/>
      <c r="B105" s="22" t="s">
        <v>23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ht="12.75">
      <c r="A106" s="78"/>
      <c r="B106" s="22" t="s">
        <v>24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ht="12.75">
      <c r="A107" s="78"/>
      <c r="B107" s="22" t="s">
        <v>25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ht="12.75">
      <c r="A108" s="78"/>
      <c r="B108" s="22" t="s">
        <v>26</v>
      </c>
      <c r="C108" s="65">
        <v>66</v>
      </c>
      <c r="D108" s="68" t="s">
        <v>60</v>
      </c>
      <c r="E108" s="32">
        <f>SUM(E110,E109)</f>
        <v>200000</v>
      </c>
      <c r="F108" s="32"/>
      <c r="G108" s="32">
        <v>200000</v>
      </c>
      <c r="H108" s="32">
        <v>200000</v>
      </c>
      <c r="I108" s="32"/>
      <c r="J108" s="32"/>
      <c r="K108" s="31"/>
      <c r="L108" s="32"/>
      <c r="M108" s="32">
        <v>200000</v>
      </c>
      <c r="N108" s="31"/>
      <c r="O108" s="31"/>
      <c r="P108" s="31"/>
      <c r="Q108" s="32">
        <v>200000</v>
      </c>
    </row>
    <row r="109" spans="1:17" ht="12.75">
      <c r="A109" s="78"/>
      <c r="B109" s="22" t="s">
        <v>49</v>
      </c>
      <c r="C109" s="65"/>
      <c r="D109" s="68"/>
      <c r="E109" s="32">
        <v>100000</v>
      </c>
      <c r="F109" s="32"/>
      <c r="G109" s="32">
        <v>100000</v>
      </c>
      <c r="H109" s="32">
        <v>100000</v>
      </c>
      <c r="I109" s="32"/>
      <c r="J109" s="32"/>
      <c r="K109" s="31"/>
      <c r="L109" s="32"/>
      <c r="M109" s="32">
        <v>100000</v>
      </c>
      <c r="N109" s="31"/>
      <c r="O109" s="31"/>
      <c r="P109" s="31"/>
      <c r="Q109" s="32">
        <v>100000</v>
      </c>
    </row>
    <row r="110" spans="1:17" ht="12.75">
      <c r="A110" s="78"/>
      <c r="B110" s="22" t="s">
        <v>34</v>
      </c>
      <c r="C110" s="65"/>
      <c r="D110" s="68"/>
      <c r="E110" s="32">
        <v>100000</v>
      </c>
      <c r="F110" s="32"/>
      <c r="G110" s="32">
        <v>100000</v>
      </c>
      <c r="H110" s="32">
        <v>100000</v>
      </c>
      <c r="I110" s="32"/>
      <c r="J110" s="32"/>
      <c r="K110" s="31"/>
      <c r="L110" s="32"/>
      <c r="M110" s="32">
        <v>100000</v>
      </c>
      <c r="N110" s="31"/>
      <c r="O110" s="31"/>
      <c r="P110" s="31"/>
      <c r="Q110" s="32">
        <v>100000</v>
      </c>
    </row>
    <row r="111" spans="1:17" ht="12.75">
      <c r="A111" s="78"/>
      <c r="B111" s="22" t="s">
        <v>54</v>
      </c>
      <c r="C111" s="65"/>
      <c r="D111" s="68"/>
      <c r="E111" s="32"/>
      <c r="F111" s="32"/>
      <c r="G111" s="32"/>
      <c r="H111" s="32"/>
      <c r="I111" s="32"/>
      <c r="J111" s="32"/>
      <c r="K111" s="31"/>
      <c r="L111" s="32"/>
      <c r="M111" s="32"/>
      <c r="N111" s="31"/>
      <c r="O111" s="31"/>
      <c r="P111" s="31"/>
      <c r="Q111" s="32"/>
    </row>
    <row r="112" spans="1:17" ht="12.75">
      <c r="A112" s="78"/>
      <c r="B112" s="22" t="s">
        <v>53</v>
      </c>
      <c r="C112" s="65"/>
      <c r="D112" s="68"/>
      <c r="E112" s="32"/>
      <c r="F112" s="32"/>
      <c r="G112" s="32"/>
      <c r="H112" s="31"/>
      <c r="I112" s="32"/>
      <c r="J112" s="32"/>
      <c r="K112" s="31"/>
      <c r="L112" s="32"/>
      <c r="M112" s="32"/>
      <c r="N112" s="31"/>
      <c r="O112" s="31"/>
      <c r="P112" s="31"/>
      <c r="Q112" s="32"/>
    </row>
    <row r="113" spans="1:17" s="47" customFormat="1" ht="28.5" customHeight="1">
      <c r="A113" s="64" t="s">
        <v>32</v>
      </c>
      <c r="B113" s="64"/>
      <c r="C113" s="64" t="s">
        <v>20</v>
      </c>
      <c r="D113" s="64"/>
      <c r="E113" s="33">
        <f aca="true" t="shared" si="1" ref="E113:J113">SUM(E57,E11)</f>
        <v>9571060</v>
      </c>
      <c r="F113" s="33">
        <f t="shared" si="1"/>
        <v>3788159</v>
      </c>
      <c r="G113" s="33">
        <f t="shared" si="1"/>
        <v>5782901</v>
      </c>
      <c r="H113" s="33">
        <f t="shared" si="1"/>
        <v>9571060</v>
      </c>
      <c r="I113" s="33">
        <f t="shared" si="1"/>
        <v>3788159</v>
      </c>
      <c r="J113" s="33">
        <f t="shared" si="1"/>
        <v>3500000</v>
      </c>
      <c r="K113" s="34"/>
      <c r="L113" s="33">
        <f>SUM(L57,L11)</f>
        <v>288159</v>
      </c>
      <c r="M113" s="33">
        <f>SUM(M57,M11)</f>
        <v>5782901</v>
      </c>
      <c r="N113" s="33"/>
      <c r="O113" s="33">
        <f>SUM(O57,O11)</f>
        <v>3500000</v>
      </c>
      <c r="P113" s="34"/>
      <c r="Q113" s="33">
        <f>SUM(Q57,Q11)</f>
        <v>2282901</v>
      </c>
    </row>
    <row r="114" spans="1:17" s="47" customFormat="1" ht="12.75">
      <c r="A114" s="79" t="s">
        <v>68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35"/>
      <c r="L114" s="36"/>
      <c r="M114" s="36"/>
      <c r="N114" s="35"/>
      <c r="O114" s="35"/>
      <c r="P114" s="35"/>
      <c r="Q114" s="36"/>
    </row>
    <row r="115" spans="1:17" ht="12.75">
      <c r="A115" s="37" t="s">
        <v>33</v>
      </c>
      <c r="B115" s="38"/>
      <c r="C115" s="37"/>
      <c r="D115" s="39"/>
      <c r="E115" s="40"/>
      <c r="F115" s="40"/>
      <c r="G115" s="40"/>
      <c r="H115" s="37"/>
      <c r="I115" s="40"/>
      <c r="J115" s="40"/>
      <c r="K115" s="35"/>
      <c r="L115" s="36"/>
      <c r="M115" s="36"/>
      <c r="N115" s="35"/>
      <c r="O115" s="35"/>
      <c r="P115" s="35"/>
      <c r="Q115" s="36"/>
    </row>
    <row r="116" spans="1:17" ht="12.75">
      <c r="A116" s="37" t="s">
        <v>67</v>
      </c>
      <c r="B116" s="38"/>
      <c r="C116" s="37"/>
      <c r="D116" s="39"/>
      <c r="E116" s="40"/>
      <c r="F116" s="40"/>
      <c r="G116" s="40"/>
      <c r="H116" s="37"/>
      <c r="I116" s="40"/>
      <c r="J116" s="40"/>
      <c r="K116" s="35"/>
      <c r="L116" s="36"/>
      <c r="M116" s="36"/>
      <c r="N116" s="35"/>
      <c r="O116" s="35"/>
      <c r="P116" s="35"/>
      <c r="Q116" s="36"/>
    </row>
    <row r="117" spans="1:17" ht="12.75">
      <c r="A117" s="35"/>
      <c r="B117" s="41"/>
      <c r="C117" s="35"/>
      <c r="D117" s="42"/>
      <c r="E117" s="36"/>
      <c r="F117" s="36"/>
      <c r="G117" s="36"/>
      <c r="H117" s="35"/>
      <c r="I117" s="36"/>
      <c r="J117" s="36"/>
      <c r="K117" s="35"/>
      <c r="L117" s="36"/>
      <c r="M117" s="36"/>
      <c r="N117" s="35"/>
      <c r="O117" s="35"/>
      <c r="P117" s="35"/>
      <c r="Q117" s="36"/>
    </row>
    <row r="118" spans="2:17" ht="12.75">
      <c r="B118"/>
      <c r="C118"/>
      <c r="D118"/>
      <c r="E118"/>
      <c r="F118"/>
      <c r="G118"/>
      <c r="I118"/>
      <c r="J118"/>
      <c r="L118"/>
      <c r="M118"/>
      <c r="Q118"/>
    </row>
    <row r="119" spans="2:17" ht="12.75">
      <c r="B119"/>
      <c r="C119"/>
      <c r="D119"/>
      <c r="E119"/>
      <c r="F119"/>
      <c r="G119"/>
      <c r="I119"/>
      <c r="J119"/>
      <c r="L119"/>
      <c r="M119"/>
      <c r="Q119"/>
    </row>
  </sheetData>
  <mergeCells count="69">
    <mergeCell ref="C104:Q107"/>
    <mergeCell ref="C108:C112"/>
    <mergeCell ref="D108:D112"/>
    <mergeCell ref="C48:Q51"/>
    <mergeCell ref="C85:Q88"/>
    <mergeCell ref="A94:A103"/>
    <mergeCell ref="C94:Q97"/>
    <mergeCell ref="C98:C103"/>
    <mergeCell ref="D98:D103"/>
    <mergeCell ref="A67:A75"/>
    <mergeCell ref="C67:Q70"/>
    <mergeCell ref="A48:A56"/>
    <mergeCell ref="C71:C75"/>
    <mergeCell ref="A1:Q1"/>
    <mergeCell ref="D71:D75"/>
    <mergeCell ref="D80:D84"/>
    <mergeCell ref="A58:A66"/>
    <mergeCell ref="C57:D57"/>
    <mergeCell ref="C52:C56"/>
    <mergeCell ref="C62:C66"/>
    <mergeCell ref="D52:D56"/>
    <mergeCell ref="C58:Q61"/>
    <mergeCell ref="D62:D66"/>
    <mergeCell ref="A114:J114"/>
    <mergeCell ref="A113:B113"/>
    <mergeCell ref="C113:D113"/>
    <mergeCell ref="A76:A84"/>
    <mergeCell ref="C76:Q79"/>
    <mergeCell ref="C80:C84"/>
    <mergeCell ref="A85:A93"/>
    <mergeCell ref="C89:C93"/>
    <mergeCell ref="D89:D93"/>
    <mergeCell ref="A104:A112"/>
    <mergeCell ref="A21:A29"/>
    <mergeCell ref="C21:Q24"/>
    <mergeCell ref="A30:A38"/>
    <mergeCell ref="C30:Q33"/>
    <mergeCell ref="C25:C29"/>
    <mergeCell ref="C34:C38"/>
    <mergeCell ref="D25:D29"/>
    <mergeCell ref="D34:D38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C11:D11"/>
    <mergeCell ref="A12:A20"/>
    <mergeCell ref="C12:Q15"/>
    <mergeCell ref="C16:C20"/>
    <mergeCell ref="D16:D20"/>
    <mergeCell ref="A39:A47"/>
    <mergeCell ref="C39:Q42"/>
    <mergeCell ref="C43:C47"/>
    <mergeCell ref="D43:D4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5"/>
  <sheetViews>
    <sheetView zoomScale="125" zoomScaleNormal="125" workbookViewId="0" topLeftCell="A1">
      <selection activeCell="A1" sqref="A1:Q5"/>
    </sheetView>
  </sheetViews>
  <sheetFormatPr defaultColWidth="9.140625" defaultRowHeight="12.75"/>
  <sheetData>
    <row r="3" spans="1:17" ht="27.75">
      <c r="A3" s="48">
        <v>2</v>
      </c>
      <c r="B3" s="19" t="s">
        <v>29</v>
      </c>
      <c r="C3" s="64" t="s">
        <v>20</v>
      </c>
      <c r="D3" s="64"/>
      <c r="E3" s="33">
        <v>1319060</v>
      </c>
      <c r="F3" s="33">
        <v>111199.65</v>
      </c>
      <c r="G3" s="33" t="s">
        <v>65</v>
      </c>
      <c r="H3" s="33">
        <v>991331</v>
      </c>
      <c r="I3" s="33">
        <v>111199.65</v>
      </c>
      <c r="J3" s="33"/>
      <c r="K3" s="34"/>
      <c r="L3" s="33">
        <v>111199.65</v>
      </c>
      <c r="M3" s="33">
        <v>880131.35</v>
      </c>
      <c r="N3" s="34"/>
      <c r="O3" s="34"/>
      <c r="P3" s="34"/>
      <c r="Q3" s="33">
        <v>1280131.35</v>
      </c>
    </row>
    <row r="5" spans="1:18" s="2" customFormat="1" ht="33.75" customHeight="1">
      <c r="A5" s="48">
        <v>1</v>
      </c>
      <c r="B5" s="19" t="s">
        <v>19</v>
      </c>
      <c r="C5" s="64" t="s">
        <v>20</v>
      </c>
      <c r="D5" s="64"/>
      <c r="E5" s="33">
        <v>8385000</v>
      </c>
      <c r="F5" s="33">
        <v>3707750</v>
      </c>
      <c r="G5" s="33">
        <v>4677250</v>
      </c>
      <c r="H5" s="33">
        <v>8385000</v>
      </c>
      <c r="I5" s="33">
        <v>3707750</v>
      </c>
      <c r="J5" s="33">
        <v>3500000</v>
      </c>
      <c r="K5" s="34"/>
      <c r="L5" s="33">
        <v>207750</v>
      </c>
      <c r="M5" s="33">
        <v>4677250</v>
      </c>
      <c r="N5" s="34"/>
      <c r="O5" s="33">
        <v>3500000</v>
      </c>
      <c r="P5" s="34"/>
      <c r="Q5" s="33">
        <v>1177250</v>
      </c>
      <c r="R5" s="6"/>
    </row>
  </sheetData>
  <mergeCells count="2">
    <mergeCell ref="C3:D3"/>
    <mergeCell ref="C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I18" sqref="I18"/>
    </sheetView>
  </sheetViews>
  <sheetFormatPr defaultColWidth="9.140625" defaultRowHeight="12.75"/>
  <sheetData>
    <row r="1" spans="1:17" ht="12.7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</row>
    <row r="2" spans="1:17" ht="12.75">
      <c r="A2" s="11"/>
      <c r="B2" s="8"/>
      <c r="C2" s="9"/>
      <c r="D2" s="15"/>
      <c r="E2" s="10"/>
      <c r="F2" s="10"/>
      <c r="G2" s="10"/>
      <c r="H2" s="7"/>
      <c r="I2" s="10"/>
      <c r="J2" s="10"/>
      <c r="K2" s="7"/>
      <c r="L2" s="10"/>
      <c r="M2" s="10"/>
      <c r="N2" s="7"/>
      <c r="O2" s="7"/>
      <c r="P2" s="7"/>
      <c r="Q2" s="12"/>
    </row>
    <row r="3" spans="1:17" ht="12.75">
      <c r="A3" s="100"/>
      <c r="B3" s="100"/>
      <c r="C3" s="101"/>
      <c r="D3" s="102"/>
      <c r="E3" s="103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2.75">
      <c r="A4" s="73"/>
      <c r="B4" s="73"/>
      <c r="C4" s="74"/>
      <c r="D4" s="75"/>
      <c r="E4" s="76"/>
      <c r="F4" s="76"/>
      <c r="G4" s="76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2.75">
      <c r="A5" s="73"/>
      <c r="B5" s="73"/>
      <c r="C5" s="74"/>
      <c r="D5" s="75"/>
      <c r="E5" s="76"/>
      <c r="F5" s="76"/>
      <c r="G5" s="76"/>
      <c r="H5" s="74"/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73"/>
      <c r="B6" s="73"/>
      <c r="C6" s="74"/>
      <c r="D6" s="75"/>
      <c r="E6" s="76"/>
      <c r="F6" s="76"/>
      <c r="G6" s="76"/>
      <c r="H6" s="74"/>
      <c r="I6" s="73"/>
      <c r="J6" s="73"/>
      <c r="K6" s="73"/>
      <c r="L6" s="73"/>
      <c r="M6" s="73"/>
      <c r="N6" s="73"/>
      <c r="O6" s="73"/>
      <c r="P6" s="73"/>
      <c r="Q6" s="73"/>
    </row>
    <row r="7" spans="1:17" ht="12.75">
      <c r="A7" s="73"/>
      <c r="B7" s="73"/>
      <c r="C7" s="74"/>
      <c r="D7" s="75"/>
      <c r="E7" s="76"/>
      <c r="F7" s="76"/>
      <c r="G7" s="76"/>
      <c r="H7" s="74"/>
      <c r="I7" s="76"/>
      <c r="J7" s="73"/>
      <c r="K7" s="73"/>
      <c r="L7" s="73"/>
      <c r="M7" s="76"/>
      <c r="N7" s="74"/>
      <c r="O7" s="74"/>
      <c r="P7" s="74"/>
      <c r="Q7" s="74"/>
    </row>
    <row r="8" spans="1:17" ht="12.75">
      <c r="A8" s="73"/>
      <c r="B8" s="73"/>
      <c r="C8" s="74"/>
      <c r="D8" s="75"/>
      <c r="E8" s="76"/>
      <c r="F8" s="76"/>
      <c r="G8" s="76"/>
      <c r="H8" s="74"/>
      <c r="I8" s="76"/>
      <c r="J8" s="5"/>
      <c r="K8" s="17"/>
      <c r="L8" s="5"/>
      <c r="M8" s="76"/>
      <c r="N8" s="17"/>
      <c r="O8" s="17"/>
      <c r="P8" s="17"/>
      <c r="Q8" s="5"/>
    </row>
    <row r="9" spans="1:17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2.75">
      <c r="A10" s="18"/>
      <c r="B10" s="19"/>
      <c r="C10" s="83"/>
      <c r="D10" s="84"/>
      <c r="E10" s="20"/>
      <c r="F10" s="20"/>
      <c r="G10" s="20"/>
      <c r="H10" s="20"/>
      <c r="I10" s="20"/>
      <c r="J10" s="20"/>
      <c r="K10" s="21"/>
      <c r="L10" s="20"/>
      <c r="M10" s="20"/>
      <c r="N10" s="21"/>
      <c r="O10" s="21"/>
      <c r="P10" s="21"/>
      <c r="Q10" s="20"/>
    </row>
    <row r="11" spans="1:17" ht="12.75">
      <c r="A11" s="52"/>
      <c r="B11" s="22"/>
      <c r="C11" s="53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2.75">
      <c r="A12" s="52"/>
      <c r="B12" s="22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2.75">
      <c r="A13" s="52"/>
      <c r="B13" s="22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12.75">
      <c r="A14" s="52"/>
      <c r="B14" s="22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89"/>
    </row>
    <row r="15" spans="1:17" ht="12.75">
      <c r="A15" s="52"/>
      <c r="B15" s="22"/>
      <c r="C15" s="92"/>
      <c r="D15" s="94"/>
      <c r="E15" s="24"/>
      <c r="F15" s="25"/>
      <c r="G15" s="24"/>
      <c r="H15" s="25"/>
      <c r="I15" s="24"/>
      <c r="J15" s="24"/>
      <c r="K15" s="23"/>
      <c r="L15" s="24"/>
      <c r="M15" s="24"/>
      <c r="N15" s="23"/>
      <c r="O15" s="24"/>
      <c r="P15" s="23"/>
      <c r="Q15" s="27"/>
    </row>
    <row r="16" spans="1:17" ht="12.75">
      <c r="A16" s="52"/>
      <c r="B16" s="22"/>
      <c r="C16" s="59"/>
      <c r="D16" s="95"/>
      <c r="E16" s="24"/>
      <c r="F16" s="25"/>
      <c r="G16" s="24"/>
      <c r="H16" s="25"/>
      <c r="I16" s="24"/>
      <c r="J16" s="24"/>
      <c r="K16" s="23"/>
      <c r="L16" s="24"/>
      <c r="M16" s="24"/>
      <c r="N16" s="23"/>
      <c r="O16" s="24"/>
      <c r="P16" s="23"/>
      <c r="Q16" s="27"/>
    </row>
    <row r="17" spans="1:17" ht="12.75">
      <c r="A17" s="52"/>
      <c r="B17" s="27"/>
      <c r="C17" s="59"/>
      <c r="D17" s="95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.75">
      <c r="A18" s="52"/>
      <c r="B18" s="22"/>
      <c r="C18" s="59"/>
      <c r="D18" s="95"/>
      <c r="E18" s="27"/>
      <c r="F18" s="45"/>
      <c r="G18" s="45"/>
      <c r="H18" s="46"/>
      <c r="I18" s="45"/>
      <c r="J18" s="28"/>
      <c r="K18" s="26"/>
      <c r="L18" s="45"/>
      <c r="M18" s="45"/>
      <c r="N18" s="26"/>
      <c r="O18" s="26"/>
      <c r="P18" s="26"/>
      <c r="Q18" s="45"/>
    </row>
    <row r="19" spans="1:17" ht="12.75">
      <c r="A19" s="52"/>
      <c r="B19" s="22"/>
      <c r="C19" s="93"/>
      <c r="D19" s="96"/>
      <c r="E19" s="30"/>
      <c r="F19" s="27"/>
      <c r="G19" s="27"/>
      <c r="H19" s="26"/>
      <c r="I19" s="28"/>
      <c r="J19" s="28"/>
      <c r="K19" s="26"/>
      <c r="L19" s="28"/>
      <c r="M19" s="28"/>
      <c r="N19" s="29"/>
      <c r="O19" s="29"/>
      <c r="P19" s="29"/>
      <c r="Q19" s="28"/>
    </row>
  </sheetData>
  <mergeCells count="24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15:C19"/>
    <mergeCell ref="D15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</cp:lastModifiedBy>
  <cp:lastPrinted>2009-02-18T12:55:59Z</cp:lastPrinted>
  <dcterms:created xsi:type="dcterms:W3CDTF">2007-09-25T07:05:01Z</dcterms:created>
  <dcterms:modified xsi:type="dcterms:W3CDTF">2009-02-18T12:56:44Z</dcterms:modified>
  <cp:category/>
  <cp:version/>
  <cp:contentType/>
  <cp:contentStatus/>
</cp:coreProperties>
</file>